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MUR\Desktop\"/>
    </mc:Choice>
  </mc:AlternateContent>
  <xr:revisionPtr revIDLastSave="0" documentId="13_ncr:1_{DECBB900-4D70-434F-A595-54AB06DABA46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siduo jan 2021" sheetId="2" r:id="rId1"/>
    <sheet name="Residuo fev 2021" sheetId="3" r:id="rId2"/>
    <sheet name="Residuo Mar 2021" sheetId="4" r:id="rId3"/>
    <sheet name="Residuo abril 2021" sheetId="5" r:id="rId4"/>
    <sheet name="Residuo Maio2021" sheetId="11" r:id="rId5"/>
    <sheet name="Residuos junho 2021" sheetId="1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6" l="1"/>
  <c r="D56" i="16" s="1"/>
  <c r="D58" i="16" s="1"/>
  <c r="D46" i="16"/>
  <c r="D45" i="16"/>
  <c r="D44" i="16"/>
  <c r="D43" i="16"/>
  <c r="D42" i="16"/>
  <c r="D41" i="16"/>
  <c r="D40" i="16"/>
  <c r="D47" i="16" s="1"/>
  <c r="K36" i="16"/>
  <c r="J36" i="16"/>
  <c r="I36" i="16"/>
  <c r="G36" i="16"/>
  <c r="F36" i="16"/>
  <c r="E36" i="16"/>
  <c r="D36" i="16"/>
  <c r="C36" i="16"/>
  <c r="B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K36" i="11"/>
  <c r="J36" i="11"/>
  <c r="I36" i="11"/>
  <c r="G36" i="11"/>
  <c r="F36" i="11"/>
  <c r="E36" i="11"/>
  <c r="D36" i="11"/>
  <c r="C36" i="11"/>
  <c r="B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36" i="11" l="1"/>
  <c r="H36" i="16"/>
  <c r="D48" i="16"/>
  <c r="F44" i="16"/>
  <c r="F41" i="16"/>
  <c r="D49" i="16"/>
  <c r="C55" i="5"/>
  <c r="C56" i="5" s="1"/>
  <c r="C58" i="5" s="1"/>
  <c r="B35" i="5"/>
  <c r="N34" i="5"/>
  <c r="H6" i="5"/>
  <c r="K35" i="5"/>
  <c r="J35" i="5"/>
  <c r="I35" i="5"/>
  <c r="G35" i="5"/>
  <c r="F35" i="5"/>
  <c r="E35" i="5"/>
  <c r="D35" i="5"/>
  <c r="C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5" i="5"/>
  <c r="H35" i="4"/>
  <c r="H34" i="4"/>
  <c r="H33" i="4"/>
  <c r="H32" i="4"/>
  <c r="H18" i="4"/>
  <c r="H6" i="4"/>
  <c r="H36" i="4" s="1"/>
  <c r="H7" i="4"/>
  <c r="H8" i="4"/>
  <c r="H9" i="4"/>
  <c r="H10" i="4"/>
  <c r="H11" i="4"/>
  <c r="H12" i="4"/>
  <c r="H13" i="4"/>
  <c r="H14" i="4"/>
  <c r="H15" i="4"/>
  <c r="H16" i="4"/>
  <c r="H17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5" i="4"/>
  <c r="K36" i="4"/>
  <c r="J36" i="4"/>
  <c r="I36" i="4"/>
  <c r="G36" i="4"/>
  <c r="F36" i="4"/>
  <c r="E36" i="4"/>
  <c r="D36" i="4"/>
  <c r="C36" i="4"/>
  <c r="B36" i="4"/>
  <c r="B34" i="3"/>
  <c r="H33" i="3"/>
  <c r="H32" i="3"/>
  <c r="H31" i="3"/>
  <c r="H30" i="3"/>
  <c r="K36" i="2"/>
  <c r="H29" i="3"/>
  <c r="H28" i="3"/>
  <c r="K34" i="3"/>
  <c r="J34" i="3"/>
  <c r="I34" i="3"/>
  <c r="H27" i="3"/>
  <c r="D34" i="3"/>
  <c r="H26" i="3"/>
  <c r="H25" i="3"/>
  <c r="H24" i="3"/>
  <c r="H19" i="3"/>
  <c r="C34" i="3"/>
  <c r="E34" i="3"/>
  <c r="F34" i="3"/>
  <c r="G34" i="3"/>
  <c r="H12" i="3"/>
  <c r="H20" i="3"/>
  <c r="H21" i="3"/>
  <c r="H22" i="3"/>
  <c r="H23" i="3"/>
  <c r="H7" i="3"/>
  <c r="H8" i="3"/>
  <c r="H9" i="3"/>
  <c r="H10" i="3"/>
  <c r="H11" i="3"/>
  <c r="H13" i="3"/>
  <c r="H14" i="3"/>
  <c r="H15" i="3"/>
  <c r="H16" i="3"/>
  <c r="H17" i="3"/>
  <c r="H18" i="3"/>
  <c r="H6" i="3"/>
  <c r="H17" i="2"/>
  <c r="J36" i="2"/>
  <c r="I36" i="2"/>
  <c r="G36" i="2"/>
  <c r="F36" i="2"/>
  <c r="E36" i="2"/>
  <c r="D36" i="2"/>
  <c r="B36" i="2"/>
  <c r="C36" i="2"/>
  <c r="H32" i="2"/>
  <c r="H33" i="2"/>
  <c r="H34" i="2"/>
  <c r="H35" i="2"/>
  <c r="H31" i="2"/>
  <c r="H30" i="2"/>
  <c r="H29" i="2"/>
  <c r="H20" i="2"/>
  <c r="H21" i="2"/>
  <c r="H22" i="2"/>
  <c r="H23" i="2"/>
  <c r="H24" i="2"/>
  <c r="H25" i="2"/>
  <c r="H27" i="2"/>
  <c r="H26" i="2"/>
  <c r="H28" i="2"/>
  <c r="F43" i="16" l="1"/>
  <c r="F42" i="16"/>
  <c r="H35" i="5"/>
  <c r="H34" i="3"/>
  <c r="H16" i="2"/>
  <c r="H18" i="2"/>
  <c r="H19" i="2"/>
  <c r="H15" i="2"/>
  <c r="H13" i="2"/>
  <c r="H5" i="2"/>
  <c r="H6" i="2"/>
  <c r="H7" i="2"/>
  <c r="H8" i="2"/>
  <c r="H9" i="2"/>
  <c r="H10" i="2"/>
  <c r="H12" i="2"/>
  <c r="H11" i="2"/>
  <c r="F45" i="16" l="1"/>
  <c r="F47" i="16" s="1"/>
  <c r="H36" i="2"/>
</calcChain>
</file>

<file path=xl/sharedStrings.xml><?xml version="1.0" encoding="utf-8"?>
<sst xmlns="http://schemas.openxmlformats.org/spreadsheetml/2006/main" count="334" uniqueCount="78">
  <si>
    <t xml:space="preserve">Residuo Domiciliar </t>
  </si>
  <si>
    <t>Semob</t>
  </si>
  <si>
    <t>SOMA</t>
  </si>
  <si>
    <t xml:space="preserve">Feiras e Mercados </t>
  </si>
  <si>
    <t>Residuo Urbano PMM</t>
  </si>
  <si>
    <t>Distritos</t>
  </si>
  <si>
    <t>DIA</t>
  </si>
  <si>
    <t>Limpeza de Canais</t>
  </si>
  <si>
    <t>Total /Dia</t>
  </si>
  <si>
    <t>Ton</t>
  </si>
  <si>
    <t>Periodo 01/01/2021 a 31/01/2021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</si>
  <si>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</si>
  <si>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</si>
  <si>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</si>
  <si>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</si>
  <si>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</si>
  <si>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</si>
  <si>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</si>
  <si>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</si>
  <si>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</si>
  <si>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</si>
  <si>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</si>
  <si>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</si>
  <si>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</si>
  <si>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</si>
  <si>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</si>
  <si>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</si>
  <si>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</si>
  <si>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</si>
  <si>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</si>
  <si>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</si>
  <si>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</si>
  <si>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</si>
  <si>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</si>
  <si>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</si>
  <si>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</si>
  <si>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</si>
  <si>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</si>
  <si>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</si>
  <si>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</si>
  <si>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</si>
  <si>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</si>
  <si>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PESAGEM RESIDUOS SOLIDOS DO MÊS DE JANEIRO D 2021</t>
  </si>
  <si>
    <t>TOTAL TICKET</t>
  </si>
  <si>
    <t>TOTAL/DIA</t>
  </si>
  <si>
    <t>Ressiduos limp. de Vias Urbanas</t>
  </si>
  <si>
    <t>Residuos limp. de Vias Urbanas</t>
  </si>
  <si>
    <t>Canais</t>
  </si>
  <si>
    <t>Periodo 01/02/2021 a 28/02/2021</t>
  </si>
  <si>
    <t>SEMOB</t>
  </si>
  <si>
    <t>TICKET TP</t>
  </si>
  <si>
    <t>PESAGEM RESIDUOS SOLIDOS DO MÊS DE FEVEREIRO DE 2021</t>
  </si>
  <si>
    <t>PESAGEM RESIDUOS SOLIDOS DO MÊS DE MARÇO DE 2021</t>
  </si>
  <si>
    <t>Periodo 01/03/2021 a 31/03/2021</t>
  </si>
  <si>
    <t>DESCONTO</t>
  </si>
  <si>
    <t>IMPOSTO</t>
  </si>
  <si>
    <t>LIQUIDO</t>
  </si>
  <si>
    <t xml:space="preserve">ISS s/(5%) </t>
  </si>
  <si>
    <t xml:space="preserve">INSS (1,65) </t>
  </si>
  <si>
    <t>IRPJ  (1%)</t>
  </si>
  <si>
    <t>RUMOS ENGENHARIA</t>
  </si>
  <si>
    <t>Domiciliar</t>
  </si>
  <si>
    <t>Mercados</t>
  </si>
  <si>
    <t xml:space="preserve">Urbanos </t>
  </si>
  <si>
    <t>Urbanos Pmm</t>
  </si>
  <si>
    <t>SOB-TOTAL</t>
  </si>
  <si>
    <t>Taxa de Fiscalizaçaõ</t>
  </si>
  <si>
    <t>Ortorga</t>
  </si>
  <si>
    <t>TERRAPLENA</t>
  </si>
  <si>
    <t>EQUIPE</t>
  </si>
  <si>
    <t>SOMA RESIDUOS</t>
  </si>
  <si>
    <t xml:space="preserve">SOMA </t>
  </si>
  <si>
    <t>TOTAL</t>
  </si>
  <si>
    <t>Periodo 01/04/2021 a 30/04/2021</t>
  </si>
  <si>
    <t>Residuos limp. Vias Urbanas</t>
  </si>
  <si>
    <t>Periodo 01/05/2021 a 31/05/2021</t>
  </si>
  <si>
    <t>PESAGEM RESIDUOS SOLIDOS DO MÊS DE MAIO DE 2021</t>
  </si>
  <si>
    <t>PESAGEM RESIDUOS SOLIDOS DO MÊS DE JUNHO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</si>
</sst>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quotePrefix="1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horizontal="center" vertical="top"/>
    </xf>
    <xf numFmtId="0" fontId="3" fillId="0" borderId="0" xfId="0" applyFont="1"/>
    <xf numFmtId="0" fontId="4" fillId="2" borderId="0" xfId="0" applyFont="1" applyFill="1"/>
    <xf numFmtId="0" fontId="3" fillId="2" borderId="0" xfId="0" applyFont="1" applyFill="1"/>
    <xf numFmtId="0" fontId="4" fillId="4" borderId="1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0" fillId="0" borderId="0" xfId="0" applyBorder="1"/>
    <xf numFmtId="0" fontId="5" fillId="5" borderId="1" xfId="0" quotePrefix="1" applyNumberFormat="1" applyFont="1" applyFill="1" applyBorder="1" applyAlignment="1">
      <alignment vertical="top"/>
    </xf>
    <xf numFmtId="0" fontId="5" fillId="5" borderId="1" xfId="0" applyFont="1" applyFill="1" applyBorder="1" applyAlignment="1">
      <alignment horizontal="center"/>
    </xf>
    <xf numFmtId="0" fontId="6" fillId="0" borderId="1" xfId="0" quotePrefix="1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top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top"/>
    </xf>
    <xf numFmtId="0" fontId="7" fillId="0" borderId="1" xfId="0" quotePrefix="1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4" fillId="6" borderId="3" xfId="0" applyFont="1" applyFill="1" applyBorder="1" applyAlignment="1">
      <alignment horizontal="center" vertical="top"/>
    </xf>
    <xf numFmtId="0" fontId="3" fillId="7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/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9" borderId="0" xfId="0" applyFont="1" applyFill="1"/>
    <xf numFmtId="0" fontId="6" fillId="0" borderId="0" xfId="0" applyNumberFormat="1" applyFont="1" applyFill="1" applyBorder="1" applyAlignment="1">
      <alignment horizontal="center" vertical="top"/>
    </xf>
    <xf numFmtId="0" fontId="5" fillId="10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NumberFormat="1" applyFont="1" applyBorder="1"/>
    <xf numFmtId="0" fontId="1" fillId="0" borderId="1" xfId="1" applyNumberFormat="1" applyFont="1" applyBorder="1"/>
    <xf numFmtId="0" fontId="1" fillId="10" borderId="1" xfId="0" applyFont="1" applyFill="1" applyBorder="1"/>
    <xf numFmtId="164" fontId="1" fillId="0" borderId="1" xfId="1" applyFont="1" applyBorder="1"/>
    <xf numFmtId="164" fontId="1" fillId="10" borderId="1" xfId="0" applyNumberFormat="1" applyFont="1" applyFill="1" applyBorder="1"/>
    <xf numFmtId="164" fontId="1" fillId="0" borderId="1" xfId="0" applyNumberFormat="1" applyFont="1" applyBorder="1"/>
    <xf numFmtId="0" fontId="1" fillId="1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9" fillId="0" borderId="1" xfId="0" applyNumberFormat="1" applyFont="1" applyBorder="1"/>
    <xf numFmtId="0" fontId="1" fillId="0" borderId="0" xfId="0" applyFont="1" applyBorder="1"/>
    <xf numFmtId="0" fontId="6" fillId="11" borderId="3" xfId="0" applyNumberFormat="1" applyFont="1" applyFill="1" applyBorder="1" applyAlignment="1">
      <alignment horizontal="center" vertical="center"/>
    </xf>
    <xf numFmtId="0" fontId="6" fillId="11" borderId="3" xfId="0" applyNumberFormat="1" applyFont="1" applyFill="1" applyBorder="1" applyAlignment="1">
      <alignment horizontal="center" vertical="top"/>
    </xf>
    <xf numFmtId="0" fontId="6" fillId="11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/>
    </xf>
    <xf numFmtId="0" fontId="5" fillId="6" borderId="3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0" fontId="6" fillId="7" borderId="1" xfId="0" applyNumberFormat="1" applyFont="1" applyFill="1" applyBorder="1" applyAlignment="1">
      <alignment horizontal="center" vertical="center"/>
    </xf>
    <xf numFmtId="0" fontId="6" fillId="0" borderId="2" xfId="0" quotePrefix="1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164" fontId="0" fillId="0" borderId="0" xfId="1" applyFont="1"/>
    <xf numFmtId="0" fontId="4" fillId="2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3" fillId="5" borderId="0" xfId="0" applyFont="1" applyFill="1"/>
    <xf numFmtId="0" fontId="4" fillId="5" borderId="0" xfId="0" applyFont="1" applyFill="1"/>
    <xf numFmtId="0" fontId="10" fillId="0" borderId="1" xfId="0" quotePrefix="1" applyNumberFormat="1" applyFont="1" applyFill="1" applyBorder="1" applyAlignment="1">
      <alignment horizontal="center" vertical="top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top"/>
    </xf>
    <xf numFmtId="0" fontId="10" fillId="11" borderId="1" xfId="0" applyNumberFormat="1" applyFont="1" applyFill="1" applyBorder="1" applyAlignment="1">
      <alignment horizontal="center" vertical="top"/>
    </xf>
    <xf numFmtId="0" fontId="10" fillId="0" borderId="1" xfId="0" applyNumberFormat="1" applyFont="1" applyFill="1" applyBorder="1" applyAlignment="1">
      <alignment horizontal="center" vertical="top"/>
    </xf>
    <xf numFmtId="0" fontId="10" fillId="0" borderId="3" xfId="0" applyNumberFormat="1" applyFont="1" applyFill="1" applyBorder="1" applyAlignment="1">
      <alignment horizontal="center" vertical="center"/>
    </xf>
    <xf numFmtId="0" fontId="10" fillId="11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top"/>
    </xf>
    <xf numFmtId="0" fontId="11" fillId="0" borderId="1" xfId="0" quotePrefix="1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0" fillId="11" borderId="3" xfId="0" applyNumberFormat="1" applyFont="1" applyFill="1" applyBorder="1" applyAlignment="1">
      <alignment horizontal="center" vertical="top"/>
    </xf>
    <xf numFmtId="0" fontId="12" fillId="5" borderId="1" xfId="0" quotePrefix="1" applyNumberFormat="1" applyFont="1" applyFill="1" applyBorder="1" applyAlignment="1">
      <alignment vertical="top"/>
    </xf>
    <xf numFmtId="0" fontId="12" fillId="5" borderId="1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6" borderId="12" xfId="0" applyFont="1" applyFill="1" applyBorder="1" applyAlignment="1">
      <alignment vertical="top"/>
    </xf>
    <xf numFmtId="0" fontId="6" fillId="2" borderId="0" xfId="0" applyFont="1" applyFill="1"/>
    <xf numFmtId="0" fontId="5" fillId="2" borderId="0" xfId="0" applyFont="1" applyFill="1"/>
    <xf numFmtId="0" fontId="6" fillId="0" borderId="0" xfId="0" applyFont="1"/>
    <xf numFmtId="0" fontId="5" fillId="6" borderId="5" xfId="0" applyFont="1" applyFill="1" applyBorder="1" applyAlignment="1">
      <alignment vertical="top"/>
    </xf>
    <xf numFmtId="0" fontId="4" fillId="6" borderId="2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vertical="top"/>
    </xf>
    <xf numFmtId="0" fontId="6" fillId="5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top" wrapText="1"/>
    </xf>
    <xf numFmtId="0" fontId="6" fillId="7" borderId="1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vertical="top" wrapText="1"/>
    </xf>
    <xf numFmtId="0" fontId="4" fillId="4" borderId="2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/>
    </xf>
    <xf numFmtId="0" fontId="5" fillId="8" borderId="2" xfId="0" applyFont="1" applyFill="1" applyBorder="1" applyAlignment="1">
      <alignment horizontal="center" vertical="top"/>
    </xf>
    <xf numFmtId="0" fontId="5" fillId="8" borderId="5" xfId="0" applyFont="1" applyFill="1" applyBorder="1" applyAlignment="1">
      <alignment horizontal="center" vertical="top"/>
    </xf>
    <xf numFmtId="0" fontId="1" fillId="10" borderId="7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center" vertical="top"/>
    </xf>
    <xf numFmtId="0" fontId="5" fillId="6" borderId="5" xfId="0" applyFont="1" applyFill="1" applyBorder="1" applyAlignment="1">
      <alignment horizontal="center" vertical="top"/>
    </xf>
    <xf numFmtId="0" fontId="5" fillId="8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center" vertical="top"/>
    </xf>
    <xf numFmtId="0" fontId="5" fillId="6" borderId="10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top" wrapText="1"/>
    </xf>
    <xf numFmtId="0" fontId="5" fillId="8" borderId="9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left"/>
    </xf>
    <xf numFmtId="0" fontId="5" fillId="2" borderId="13" xfId="0" applyFont="1" applyFill="1" applyBorder="1"/>
    <xf numFmtId="0" fontId="4" fillId="8" borderId="9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left"/>
    </xf>
    <xf numFmtId="0" fontId="4" fillId="2" borderId="13" xfId="0" applyFont="1" applyFill="1" applyBorder="1"/>
    <xf numFmtId="0" fontId="4" fillId="6" borderId="2" xfId="0" applyFont="1" applyFill="1" applyBorder="1" applyAlignment="1">
      <alignment horizontal="center" vertical="top"/>
    </xf>
    <xf numFmtId="0" fontId="4" fillId="6" borderId="5" xfId="0" applyFont="1" applyFill="1" applyBorder="1" applyAlignment="1">
      <alignment horizontal="center" vertical="top"/>
    </xf>
    <xf numFmtId="0" fontId="4" fillId="6" borderId="10" xfId="0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7"/>
  <sheetViews>
    <sheetView topLeftCell="A34" zoomScaleNormal="100" workbookViewId="0">
      <selection activeCell="E50" sqref="E50"/>
    </sheetView>
  </sheetViews>
  <sheetFormatPr defaultRowHeight="15" x14ac:dyDescent="0.25"/>
  <cols>
    <col min="1" max="1" width="11" customWidth="1"/>
    <col min="2" max="2" width="16.7109375" customWidth="1"/>
    <col min="3" max="3" width="17.5703125" customWidth="1"/>
    <col min="4" max="4" width="22" customWidth="1"/>
    <col min="5" max="5" width="20.85546875" customWidth="1"/>
    <col min="6" max="6" width="12.28515625" customWidth="1"/>
    <col min="7" max="7" width="18.85546875" customWidth="1"/>
    <col min="8" max="8" width="13.28515625" customWidth="1"/>
    <col min="9" max="9" width="10" customWidth="1"/>
    <col min="10" max="10" width="10.7109375" customWidth="1"/>
    <col min="11" max="11" width="11" customWidth="1"/>
  </cols>
  <sheetData>
    <row r="1" spans="1:12" ht="18.75" x14ac:dyDescent="0.3">
      <c r="A1" s="5"/>
      <c r="B1" s="4" t="s">
        <v>42</v>
      </c>
      <c r="C1" s="4"/>
      <c r="D1" s="4"/>
      <c r="E1" s="5"/>
      <c r="F1" s="3"/>
      <c r="G1" s="3"/>
      <c r="H1" s="3"/>
      <c r="I1" s="3"/>
      <c r="J1" s="3"/>
    </row>
    <row r="2" spans="1:12" ht="18.75" x14ac:dyDescent="0.3">
      <c r="A2" s="5"/>
      <c r="B2" s="4" t="s">
        <v>10</v>
      </c>
      <c r="C2" s="4"/>
      <c r="D2" s="5"/>
      <c r="E2" s="5"/>
      <c r="F2" s="3"/>
      <c r="G2" s="3"/>
      <c r="H2" s="3"/>
      <c r="I2" s="3"/>
      <c r="J2" s="3"/>
    </row>
    <row r="3" spans="1:12" ht="37.5" x14ac:dyDescent="0.25">
      <c r="A3" s="90" t="s">
        <v>6</v>
      </c>
      <c r="B3" s="43" t="s">
        <v>0</v>
      </c>
      <c r="C3" s="44" t="s">
        <v>3</v>
      </c>
      <c r="D3" s="43" t="s">
        <v>45</v>
      </c>
      <c r="E3" s="44" t="s">
        <v>4</v>
      </c>
      <c r="F3" s="7" t="s">
        <v>5</v>
      </c>
      <c r="G3" s="45" t="s">
        <v>7</v>
      </c>
      <c r="H3" s="6" t="s">
        <v>8</v>
      </c>
      <c r="I3" s="92" t="s">
        <v>43</v>
      </c>
      <c r="J3" s="93" t="s">
        <v>50</v>
      </c>
      <c r="K3" s="95" t="s">
        <v>49</v>
      </c>
    </row>
    <row r="4" spans="1:12" ht="18.75" x14ac:dyDescent="0.25">
      <c r="A4" s="91"/>
      <c r="B4" s="21" t="s">
        <v>9</v>
      </c>
      <c r="C4" s="21" t="s">
        <v>9</v>
      </c>
      <c r="D4" s="21" t="s">
        <v>9</v>
      </c>
      <c r="E4" s="21" t="s">
        <v>9</v>
      </c>
      <c r="F4" s="21" t="s">
        <v>9</v>
      </c>
      <c r="G4" s="21" t="s">
        <v>9</v>
      </c>
      <c r="H4" s="21" t="s">
        <v>9</v>
      </c>
      <c r="I4" s="92"/>
      <c r="J4" s="94"/>
      <c r="K4" s="95"/>
    </row>
    <row r="5" spans="1:12" ht="15.75" x14ac:dyDescent="0.25">
      <c r="A5" s="11" t="s">
        <v>11</v>
      </c>
      <c r="B5" s="12">
        <v>163220</v>
      </c>
      <c r="C5" s="12">
        <v>6050</v>
      </c>
      <c r="D5" s="12">
        <v>0</v>
      </c>
      <c r="E5" s="12">
        <v>0</v>
      </c>
      <c r="F5" s="13">
        <v>0</v>
      </c>
      <c r="G5" s="14">
        <v>0</v>
      </c>
      <c r="H5" s="14">
        <f t="shared" ref="H5:H15" si="0">SUM(B5:G5)</f>
        <v>169270</v>
      </c>
      <c r="I5" s="14">
        <v>26</v>
      </c>
      <c r="J5" s="14">
        <v>26</v>
      </c>
      <c r="K5" s="12">
        <v>0</v>
      </c>
    </row>
    <row r="6" spans="1:12" ht="15.75" x14ac:dyDescent="0.25">
      <c r="A6" s="11" t="s">
        <v>12</v>
      </c>
      <c r="B6" s="12">
        <v>177220</v>
      </c>
      <c r="C6" s="12">
        <v>16290</v>
      </c>
      <c r="D6" s="12">
        <v>21080</v>
      </c>
      <c r="E6" s="12">
        <v>1450</v>
      </c>
      <c r="F6" s="14">
        <v>0</v>
      </c>
      <c r="G6" s="14">
        <v>0</v>
      </c>
      <c r="H6" s="14">
        <f t="shared" si="0"/>
        <v>216040</v>
      </c>
      <c r="I6" s="14">
        <v>33</v>
      </c>
      <c r="J6" s="14">
        <v>27</v>
      </c>
      <c r="K6" s="12">
        <v>15410</v>
      </c>
      <c r="L6" s="2"/>
    </row>
    <row r="7" spans="1:12" ht="15.75" x14ac:dyDescent="0.25">
      <c r="A7" s="11" t="s">
        <v>13</v>
      </c>
      <c r="B7" s="12">
        <v>81920</v>
      </c>
      <c r="C7" s="12">
        <v>12060</v>
      </c>
      <c r="D7" s="12">
        <v>0</v>
      </c>
      <c r="E7" s="12">
        <v>0</v>
      </c>
      <c r="F7" s="14">
        <v>0</v>
      </c>
      <c r="G7" s="14">
        <v>0</v>
      </c>
      <c r="H7" s="14">
        <f t="shared" si="0"/>
        <v>93980</v>
      </c>
      <c r="I7" s="14">
        <v>14</v>
      </c>
      <c r="J7" s="14">
        <v>14</v>
      </c>
      <c r="K7" s="12">
        <v>0</v>
      </c>
      <c r="L7" s="2"/>
    </row>
    <row r="8" spans="1:12" ht="15.75" x14ac:dyDescent="0.25">
      <c r="A8" s="11" t="s">
        <v>14</v>
      </c>
      <c r="B8" s="15">
        <v>289620</v>
      </c>
      <c r="C8" s="15">
        <v>0</v>
      </c>
      <c r="D8" s="15">
        <v>71500</v>
      </c>
      <c r="E8" s="15">
        <v>2480</v>
      </c>
      <c r="F8" s="16">
        <v>3070</v>
      </c>
      <c r="G8" s="16">
        <v>41700</v>
      </c>
      <c r="H8" s="16">
        <f t="shared" si="0"/>
        <v>408370</v>
      </c>
      <c r="I8" s="14">
        <v>64</v>
      </c>
      <c r="J8" s="14">
        <v>40</v>
      </c>
      <c r="K8" s="12">
        <v>1700</v>
      </c>
      <c r="L8" s="2"/>
    </row>
    <row r="9" spans="1:12" ht="15.75" x14ac:dyDescent="0.25">
      <c r="A9" s="11" t="s">
        <v>15</v>
      </c>
      <c r="B9" s="15">
        <v>339390</v>
      </c>
      <c r="C9" s="15">
        <v>18710</v>
      </c>
      <c r="D9" s="15">
        <v>42290</v>
      </c>
      <c r="E9" s="15">
        <v>2000</v>
      </c>
      <c r="F9" s="16">
        <v>2450</v>
      </c>
      <c r="G9" s="16">
        <v>29690</v>
      </c>
      <c r="H9" s="16">
        <f t="shared" si="0"/>
        <v>434530</v>
      </c>
      <c r="I9" s="14">
        <v>75</v>
      </c>
      <c r="J9" s="14">
        <v>51</v>
      </c>
      <c r="K9" s="12">
        <v>15330</v>
      </c>
    </row>
    <row r="10" spans="1:12" ht="15.75" x14ac:dyDescent="0.25">
      <c r="A10" s="11" t="s">
        <v>16</v>
      </c>
      <c r="B10" s="15">
        <v>245820</v>
      </c>
      <c r="C10" s="15">
        <v>14760</v>
      </c>
      <c r="D10" s="15">
        <v>124510</v>
      </c>
      <c r="E10" s="15">
        <v>5880</v>
      </c>
      <c r="F10" s="16">
        <v>2620</v>
      </c>
      <c r="G10" s="16">
        <v>8460</v>
      </c>
      <c r="H10" s="16">
        <f t="shared" si="0"/>
        <v>402050</v>
      </c>
      <c r="I10" s="14">
        <v>66</v>
      </c>
      <c r="J10" s="14">
        <v>36</v>
      </c>
      <c r="K10" s="12">
        <v>3890</v>
      </c>
    </row>
    <row r="11" spans="1:12" ht="15.75" x14ac:dyDescent="0.25">
      <c r="A11" s="11" t="s">
        <v>17</v>
      </c>
      <c r="B11" s="15">
        <v>210610</v>
      </c>
      <c r="C11" s="15">
        <v>14530</v>
      </c>
      <c r="D11" s="15">
        <v>140560</v>
      </c>
      <c r="E11" s="15">
        <v>2260</v>
      </c>
      <c r="F11" s="16">
        <v>9290</v>
      </c>
      <c r="G11" s="16">
        <v>14440</v>
      </c>
      <c r="H11" s="16">
        <f t="shared" si="0"/>
        <v>391690</v>
      </c>
      <c r="I11" s="14">
        <v>66</v>
      </c>
      <c r="J11" s="14">
        <v>32</v>
      </c>
      <c r="K11" s="12">
        <v>31150</v>
      </c>
    </row>
    <row r="12" spans="1:12" ht="15.75" x14ac:dyDescent="0.25">
      <c r="A12" s="11" t="s">
        <v>18</v>
      </c>
      <c r="B12" s="15">
        <v>215940</v>
      </c>
      <c r="C12" s="15">
        <v>13970</v>
      </c>
      <c r="D12" s="15">
        <v>73780</v>
      </c>
      <c r="E12" s="15">
        <v>3560</v>
      </c>
      <c r="F12" s="16">
        <v>0</v>
      </c>
      <c r="G12" s="16">
        <v>10170</v>
      </c>
      <c r="H12" s="16">
        <f t="shared" si="0"/>
        <v>317420</v>
      </c>
      <c r="I12" s="14">
        <v>57</v>
      </c>
      <c r="J12" s="14">
        <v>32</v>
      </c>
      <c r="K12" s="12">
        <v>41270</v>
      </c>
    </row>
    <row r="13" spans="1:12" ht="15.75" x14ac:dyDescent="0.25">
      <c r="A13" s="11" t="s">
        <v>19</v>
      </c>
      <c r="B13" s="15">
        <v>218660</v>
      </c>
      <c r="C13" s="15">
        <v>13130</v>
      </c>
      <c r="D13" s="15">
        <v>90130</v>
      </c>
      <c r="E13" s="15">
        <v>3020</v>
      </c>
      <c r="F13" s="16">
        <v>3140</v>
      </c>
      <c r="G13" s="16">
        <v>0</v>
      </c>
      <c r="H13" s="16">
        <f t="shared" si="0"/>
        <v>328080</v>
      </c>
      <c r="I13" s="14">
        <v>51</v>
      </c>
      <c r="J13" s="14">
        <v>33</v>
      </c>
      <c r="K13" s="12">
        <v>30800</v>
      </c>
    </row>
    <row r="14" spans="1:12" ht="15.75" x14ac:dyDescent="0.25">
      <c r="A14" s="11" t="s">
        <v>20</v>
      </c>
      <c r="B14" s="15">
        <v>67560</v>
      </c>
      <c r="C14" s="15">
        <v>9020</v>
      </c>
      <c r="D14" s="15">
        <v>0</v>
      </c>
      <c r="E14" s="15">
        <v>0</v>
      </c>
      <c r="F14" s="16">
        <v>0</v>
      </c>
      <c r="G14" s="16">
        <v>0</v>
      </c>
      <c r="H14" s="16">
        <v>0</v>
      </c>
      <c r="I14" s="14">
        <v>11</v>
      </c>
      <c r="J14" s="14">
        <v>11</v>
      </c>
      <c r="K14" s="12">
        <v>0</v>
      </c>
    </row>
    <row r="15" spans="1:12" ht="15.75" x14ac:dyDescent="0.25">
      <c r="A15" s="11" t="s">
        <v>21</v>
      </c>
      <c r="B15" s="15">
        <v>219290</v>
      </c>
      <c r="C15" s="15">
        <v>23990</v>
      </c>
      <c r="D15" s="15">
        <v>34240</v>
      </c>
      <c r="E15" s="15">
        <v>4730</v>
      </c>
      <c r="F15" s="16">
        <v>740</v>
      </c>
      <c r="G15" s="16">
        <v>7930</v>
      </c>
      <c r="H15" s="16">
        <f t="shared" si="0"/>
        <v>290920</v>
      </c>
      <c r="I15" s="14">
        <v>52</v>
      </c>
      <c r="J15" s="14">
        <v>33</v>
      </c>
      <c r="K15" s="12">
        <v>10490</v>
      </c>
    </row>
    <row r="16" spans="1:12" ht="15.75" x14ac:dyDescent="0.25">
      <c r="A16" s="11" t="s">
        <v>22</v>
      </c>
      <c r="B16" s="15">
        <v>287120</v>
      </c>
      <c r="C16" s="15">
        <v>18570</v>
      </c>
      <c r="D16" s="15">
        <v>68840</v>
      </c>
      <c r="E16" s="15">
        <v>1410</v>
      </c>
      <c r="F16" s="16">
        <v>2220</v>
      </c>
      <c r="G16" s="16">
        <v>18200</v>
      </c>
      <c r="H16" s="16">
        <f t="shared" ref="H16:H24" si="1">SUM(B16:G16)</f>
        <v>396360</v>
      </c>
      <c r="I16" s="14">
        <v>79</v>
      </c>
      <c r="J16" s="14">
        <v>44</v>
      </c>
      <c r="K16" s="12">
        <v>0</v>
      </c>
      <c r="L16" s="8"/>
    </row>
    <row r="17" spans="1:12" ht="15.75" x14ac:dyDescent="0.25">
      <c r="A17" s="17" t="s">
        <v>23</v>
      </c>
      <c r="B17" s="15">
        <v>251010</v>
      </c>
      <c r="C17" s="15">
        <v>7390</v>
      </c>
      <c r="D17" s="15">
        <v>113420</v>
      </c>
      <c r="E17" s="15">
        <v>1540</v>
      </c>
      <c r="F17" s="16">
        <v>1960</v>
      </c>
      <c r="G17" s="16">
        <v>32760</v>
      </c>
      <c r="H17" s="16">
        <f t="shared" si="1"/>
        <v>408080</v>
      </c>
      <c r="I17" s="14">
        <v>70</v>
      </c>
      <c r="J17" s="14">
        <v>37</v>
      </c>
      <c r="K17" s="12">
        <v>33090</v>
      </c>
      <c r="L17" s="8"/>
    </row>
    <row r="18" spans="1:12" ht="15.75" x14ac:dyDescent="0.25">
      <c r="A18" s="11" t="s">
        <v>24</v>
      </c>
      <c r="B18" s="15">
        <v>223720</v>
      </c>
      <c r="C18" s="15">
        <v>14070</v>
      </c>
      <c r="D18" s="15">
        <v>87150</v>
      </c>
      <c r="E18" s="15">
        <v>2540</v>
      </c>
      <c r="F18" s="16">
        <v>5740</v>
      </c>
      <c r="G18" s="16">
        <v>18590</v>
      </c>
      <c r="H18" s="16">
        <f t="shared" si="1"/>
        <v>351810</v>
      </c>
      <c r="I18" s="14">
        <v>67</v>
      </c>
      <c r="J18" s="14">
        <v>34</v>
      </c>
      <c r="K18" s="12">
        <v>7390</v>
      </c>
      <c r="L18" s="8"/>
    </row>
    <row r="19" spans="1:12" ht="15.75" x14ac:dyDescent="0.25">
      <c r="A19" s="11" t="s">
        <v>25</v>
      </c>
      <c r="B19" s="15">
        <v>223260</v>
      </c>
      <c r="C19" s="15">
        <v>14230</v>
      </c>
      <c r="D19" s="15">
        <v>58150</v>
      </c>
      <c r="E19" s="15">
        <v>3620</v>
      </c>
      <c r="F19" s="16">
        <v>0</v>
      </c>
      <c r="G19" s="16">
        <v>21110</v>
      </c>
      <c r="H19" s="16">
        <f t="shared" si="1"/>
        <v>320370</v>
      </c>
      <c r="I19" s="14">
        <v>60</v>
      </c>
      <c r="J19" s="14">
        <v>34</v>
      </c>
      <c r="K19" s="12">
        <v>7570</v>
      </c>
      <c r="L19" s="8"/>
    </row>
    <row r="20" spans="1:12" ht="15.75" x14ac:dyDescent="0.25">
      <c r="A20" s="11" t="s">
        <v>26</v>
      </c>
      <c r="B20" s="12">
        <v>217470</v>
      </c>
      <c r="C20" s="12">
        <v>13710</v>
      </c>
      <c r="D20" s="12">
        <v>14130</v>
      </c>
      <c r="E20" s="12">
        <v>1750</v>
      </c>
      <c r="F20" s="14">
        <v>2020</v>
      </c>
      <c r="G20" s="14">
        <v>0</v>
      </c>
      <c r="H20" s="14">
        <f t="shared" si="1"/>
        <v>249080</v>
      </c>
      <c r="I20" s="18">
        <v>41</v>
      </c>
      <c r="J20" s="14">
        <v>33</v>
      </c>
      <c r="K20" s="12">
        <v>24080</v>
      </c>
      <c r="L20" s="8"/>
    </row>
    <row r="21" spans="1:12" ht="15.75" x14ac:dyDescent="0.25">
      <c r="A21" s="11" t="s">
        <v>27</v>
      </c>
      <c r="B21" s="12">
        <v>61760</v>
      </c>
      <c r="C21" s="12">
        <v>7010</v>
      </c>
      <c r="D21" s="12">
        <v>0</v>
      </c>
      <c r="E21" s="12">
        <v>0</v>
      </c>
      <c r="F21" s="14">
        <v>0</v>
      </c>
      <c r="G21" s="14">
        <v>0</v>
      </c>
      <c r="H21" s="14">
        <f t="shared" si="1"/>
        <v>68770</v>
      </c>
      <c r="I21" s="14">
        <v>10</v>
      </c>
      <c r="J21" s="14">
        <v>10</v>
      </c>
      <c r="K21" s="12">
        <v>0</v>
      </c>
      <c r="L21" s="2"/>
    </row>
    <row r="22" spans="1:12" ht="15.75" x14ac:dyDescent="0.25">
      <c r="A22" s="11" t="s">
        <v>28</v>
      </c>
      <c r="B22" s="12">
        <v>189630</v>
      </c>
      <c r="C22" s="12">
        <v>22100</v>
      </c>
      <c r="D22" s="12">
        <v>42900</v>
      </c>
      <c r="E22" s="12">
        <v>4480</v>
      </c>
      <c r="F22" s="14">
        <v>510</v>
      </c>
      <c r="G22" s="14">
        <v>5850</v>
      </c>
      <c r="H22" s="14">
        <f t="shared" si="1"/>
        <v>265470</v>
      </c>
      <c r="I22" s="14">
        <v>55</v>
      </c>
      <c r="J22" s="18">
        <v>31</v>
      </c>
      <c r="K22" s="12">
        <v>3410</v>
      </c>
      <c r="L22" s="2"/>
    </row>
    <row r="23" spans="1:12" ht="15.75" x14ac:dyDescent="0.25">
      <c r="A23" s="11" t="s">
        <v>29</v>
      </c>
      <c r="B23" s="12">
        <v>321140</v>
      </c>
      <c r="C23" s="12">
        <v>15020</v>
      </c>
      <c r="D23" s="12">
        <v>80910</v>
      </c>
      <c r="E23" s="12">
        <v>3670</v>
      </c>
      <c r="F23" s="14">
        <v>2200</v>
      </c>
      <c r="G23" s="14">
        <v>28410</v>
      </c>
      <c r="H23" s="14">
        <f t="shared" si="1"/>
        <v>451350</v>
      </c>
      <c r="I23" s="14">
        <v>86</v>
      </c>
      <c r="J23" s="18">
        <v>47</v>
      </c>
      <c r="K23" s="12">
        <v>640</v>
      </c>
      <c r="L23" s="2"/>
    </row>
    <row r="24" spans="1:12" ht="15.75" x14ac:dyDescent="0.25">
      <c r="A24" s="11" t="s">
        <v>30</v>
      </c>
      <c r="B24" s="15">
        <v>195130</v>
      </c>
      <c r="C24" s="15">
        <v>0</v>
      </c>
      <c r="D24" s="15">
        <v>142290</v>
      </c>
      <c r="E24" s="15">
        <v>6910</v>
      </c>
      <c r="F24" s="16">
        <v>2040</v>
      </c>
      <c r="G24" s="16">
        <v>23790</v>
      </c>
      <c r="H24" s="16">
        <f t="shared" si="1"/>
        <v>370160</v>
      </c>
      <c r="I24" s="18">
        <v>63</v>
      </c>
      <c r="J24" s="18">
        <v>29</v>
      </c>
      <c r="K24" s="12">
        <v>0</v>
      </c>
      <c r="L24" s="2"/>
    </row>
    <row r="25" spans="1:12" ht="15.75" x14ac:dyDescent="0.25">
      <c r="A25" s="11" t="s">
        <v>31</v>
      </c>
      <c r="B25" s="15">
        <v>212370</v>
      </c>
      <c r="C25" s="15">
        <v>8290</v>
      </c>
      <c r="D25" s="15">
        <v>148510</v>
      </c>
      <c r="E25" s="15">
        <v>1280</v>
      </c>
      <c r="F25" s="16">
        <v>8740</v>
      </c>
      <c r="G25" s="16">
        <v>26500</v>
      </c>
      <c r="H25" s="16">
        <f t="shared" ref="H25:H35" si="2">SUM(B25:G25)</f>
        <v>405690</v>
      </c>
      <c r="I25" s="18">
        <v>67</v>
      </c>
      <c r="J25" s="18">
        <v>31</v>
      </c>
      <c r="K25" s="12">
        <v>0</v>
      </c>
      <c r="L25" s="2"/>
    </row>
    <row r="26" spans="1:12" ht="15.75" x14ac:dyDescent="0.25">
      <c r="A26" s="11" t="s">
        <v>32</v>
      </c>
      <c r="B26" s="15">
        <v>216530</v>
      </c>
      <c r="C26" s="15">
        <v>17870</v>
      </c>
      <c r="D26" s="15">
        <v>79740</v>
      </c>
      <c r="E26" s="15">
        <v>3910</v>
      </c>
      <c r="F26" s="16">
        <v>2570</v>
      </c>
      <c r="G26" s="16">
        <v>11120</v>
      </c>
      <c r="H26" s="16">
        <f t="shared" si="2"/>
        <v>331740</v>
      </c>
      <c r="I26" s="18">
        <v>60</v>
      </c>
      <c r="J26" s="18">
        <v>32</v>
      </c>
      <c r="K26" s="12">
        <v>1580</v>
      </c>
      <c r="L26" s="2"/>
    </row>
    <row r="27" spans="1:12" ht="15.75" x14ac:dyDescent="0.25">
      <c r="A27" s="11" t="s">
        <v>33</v>
      </c>
      <c r="B27" s="15">
        <v>243830</v>
      </c>
      <c r="C27" s="15">
        <v>8350</v>
      </c>
      <c r="D27" s="15">
        <v>43530</v>
      </c>
      <c r="E27" s="15">
        <v>2460</v>
      </c>
      <c r="F27" s="16">
        <v>4380</v>
      </c>
      <c r="G27" s="16">
        <v>0</v>
      </c>
      <c r="H27" s="16">
        <f t="shared" si="2"/>
        <v>302550</v>
      </c>
      <c r="I27" s="18">
        <v>48</v>
      </c>
      <c r="J27" s="18">
        <v>35</v>
      </c>
      <c r="K27" s="12">
        <v>1930</v>
      </c>
    </row>
    <row r="28" spans="1:12" ht="15.75" x14ac:dyDescent="0.25">
      <c r="A28" s="11" t="s">
        <v>34</v>
      </c>
      <c r="B28" s="15">
        <v>75140</v>
      </c>
      <c r="C28" s="15">
        <v>11840</v>
      </c>
      <c r="D28" s="15">
        <v>0</v>
      </c>
      <c r="E28" s="15">
        <v>0</v>
      </c>
      <c r="F28" s="16">
        <v>0</v>
      </c>
      <c r="G28" s="16">
        <v>0</v>
      </c>
      <c r="H28" s="16">
        <f t="shared" si="2"/>
        <v>86980</v>
      </c>
      <c r="I28" s="18">
        <v>13</v>
      </c>
      <c r="J28" s="18">
        <v>13</v>
      </c>
      <c r="K28" s="12">
        <v>0</v>
      </c>
      <c r="L28" s="2"/>
    </row>
    <row r="29" spans="1:12" ht="15.75" x14ac:dyDescent="0.25">
      <c r="A29" s="11" t="s">
        <v>35</v>
      </c>
      <c r="B29" s="15">
        <v>213150</v>
      </c>
      <c r="C29" s="15">
        <v>28910</v>
      </c>
      <c r="D29" s="15">
        <v>65010</v>
      </c>
      <c r="E29" s="15">
        <v>5140</v>
      </c>
      <c r="F29" s="16">
        <v>860</v>
      </c>
      <c r="G29" s="16">
        <v>22060</v>
      </c>
      <c r="H29" s="16">
        <f t="shared" si="2"/>
        <v>335130</v>
      </c>
      <c r="I29" s="18">
        <v>61</v>
      </c>
      <c r="J29" s="18">
        <v>34</v>
      </c>
      <c r="K29" s="12">
        <v>75730</v>
      </c>
      <c r="L29" s="2"/>
    </row>
    <row r="30" spans="1:12" ht="15.75" x14ac:dyDescent="0.25">
      <c r="A30" s="11" t="s">
        <v>36</v>
      </c>
      <c r="B30" s="15">
        <v>302130</v>
      </c>
      <c r="C30" s="15">
        <v>5760</v>
      </c>
      <c r="D30" s="15">
        <v>78680</v>
      </c>
      <c r="E30" s="15">
        <v>7490</v>
      </c>
      <c r="F30" s="16">
        <v>5600</v>
      </c>
      <c r="G30" s="16">
        <v>35110</v>
      </c>
      <c r="H30" s="16">
        <f t="shared" si="2"/>
        <v>434770</v>
      </c>
      <c r="I30" s="18">
        <v>77</v>
      </c>
      <c r="J30" s="18">
        <v>44</v>
      </c>
      <c r="K30" s="12">
        <v>106280</v>
      </c>
    </row>
    <row r="31" spans="1:12" ht="15.75" x14ac:dyDescent="0.25">
      <c r="A31" s="11" t="s">
        <v>37</v>
      </c>
      <c r="B31" s="15">
        <v>222230</v>
      </c>
      <c r="C31" s="15">
        <v>15330</v>
      </c>
      <c r="D31" s="15">
        <v>80180</v>
      </c>
      <c r="E31" s="15">
        <v>1860</v>
      </c>
      <c r="F31" s="16">
        <v>1780</v>
      </c>
      <c r="G31" s="16">
        <v>21270</v>
      </c>
      <c r="H31" s="16">
        <f t="shared" si="2"/>
        <v>342650</v>
      </c>
      <c r="I31" s="18">
        <v>63</v>
      </c>
      <c r="J31" s="18">
        <v>35</v>
      </c>
      <c r="K31" s="12">
        <v>38090</v>
      </c>
    </row>
    <row r="32" spans="1:12" ht="15.75" x14ac:dyDescent="0.25">
      <c r="A32" s="11" t="s">
        <v>38</v>
      </c>
      <c r="B32" s="15">
        <v>207130</v>
      </c>
      <c r="C32" s="15">
        <v>13510</v>
      </c>
      <c r="D32" s="15">
        <v>79440</v>
      </c>
      <c r="E32" s="15">
        <v>2110</v>
      </c>
      <c r="F32" s="16">
        <v>5760</v>
      </c>
      <c r="G32" s="16">
        <v>16570</v>
      </c>
      <c r="H32" s="16">
        <f t="shared" si="2"/>
        <v>324520</v>
      </c>
      <c r="I32" s="18">
        <v>62</v>
      </c>
      <c r="J32" s="18">
        <v>33</v>
      </c>
      <c r="K32" s="12">
        <v>22890</v>
      </c>
    </row>
    <row r="33" spans="1:11" ht="15.75" x14ac:dyDescent="0.25">
      <c r="A33" s="11" t="s">
        <v>39</v>
      </c>
      <c r="B33" s="15">
        <v>204830</v>
      </c>
      <c r="C33" s="15">
        <v>13940</v>
      </c>
      <c r="D33" s="15">
        <v>148440</v>
      </c>
      <c r="E33" s="15">
        <v>2890</v>
      </c>
      <c r="F33" s="16">
        <v>0</v>
      </c>
      <c r="G33" s="16">
        <v>17620</v>
      </c>
      <c r="H33" s="16">
        <f t="shared" si="2"/>
        <v>387720</v>
      </c>
      <c r="I33" s="18">
        <v>67</v>
      </c>
      <c r="J33" s="18">
        <v>32</v>
      </c>
      <c r="K33" s="18">
        <v>0</v>
      </c>
    </row>
    <row r="34" spans="1:11" ht="15.75" x14ac:dyDescent="0.25">
      <c r="A34" s="11" t="s">
        <v>40</v>
      </c>
      <c r="B34" s="15">
        <v>228280</v>
      </c>
      <c r="C34" s="15">
        <v>8290</v>
      </c>
      <c r="D34" s="15">
        <v>36150</v>
      </c>
      <c r="E34" s="15">
        <v>1540</v>
      </c>
      <c r="F34" s="16">
        <v>3160</v>
      </c>
      <c r="G34" s="16">
        <v>7450</v>
      </c>
      <c r="H34" s="16">
        <f t="shared" si="2"/>
        <v>284870</v>
      </c>
      <c r="I34" s="18">
        <v>45</v>
      </c>
      <c r="J34" s="18">
        <v>33</v>
      </c>
      <c r="K34" s="18">
        <v>0</v>
      </c>
    </row>
    <row r="35" spans="1:11" ht="15.75" x14ac:dyDescent="0.25">
      <c r="A35" s="52" t="s">
        <v>41</v>
      </c>
      <c r="B35" s="53">
        <v>37980</v>
      </c>
      <c r="C35" s="53">
        <v>9050</v>
      </c>
      <c r="D35" s="53">
        <v>0</v>
      </c>
      <c r="E35" s="53">
        <v>0</v>
      </c>
      <c r="F35" s="54">
        <v>0</v>
      </c>
      <c r="G35" s="54">
        <v>0</v>
      </c>
      <c r="H35" s="54">
        <f t="shared" si="2"/>
        <v>47030</v>
      </c>
      <c r="I35" s="55">
        <v>8</v>
      </c>
      <c r="J35" s="55">
        <v>8</v>
      </c>
      <c r="K35" s="18">
        <v>0</v>
      </c>
    </row>
    <row r="36" spans="1:11" ht="15.75" x14ac:dyDescent="0.25">
      <c r="A36" s="9" t="s">
        <v>44</v>
      </c>
      <c r="B36" s="10">
        <f>SUM(B5:B35)</f>
        <v>6363090</v>
      </c>
      <c r="C36" s="10">
        <f>SUM(C5:C35)</f>
        <v>395750</v>
      </c>
      <c r="D36" s="10">
        <f t="shared" ref="D36:K36" si="3">SUM(D5:D35)</f>
        <v>1965560</v>
      </c>
      <c r="E36" s="10">
        <f t="shared" si="3"/>
        <v>79980</v>
      </c>
      <c r="F36" s="10">
        <f t="shared" si="3"/>
        <v>70850</v>
      </c>
      <c r="G36" s="10">
        <f t="shared" si="3"/>
        <v>418800</v>
      </c>
      <c r="H36" s="10">
        <f t="shared" si="3"/>
        <v>9217450</v>
      </c>
      <c r="I36" s="10">
        <f t="shared" si="3"/>
        <v>1617</v>
      </c>
      <c r="J36" s="10">
        <f t="shared" si="3"/>
        <v>964</v>
      </c>
      <c r="K36" s="10">
        <f t="shared" si="3"/>
        <v>472720</v>
      </c>
    </row>
    <row r="37" spans="1:11" x14ac:dyDescent="0.25">
      <c r="A37" s="1"/>
    </row>
  </sheetData>
  <mergeCells count="4">
    <mergeCell ref="A3:A4"/>
    <mergeCell ref="I3:I4"/>
    <mergeCell ref="J3:J4"/>
    <mergeCell ref="K3:K4"/>
  </mergeCells>
  <pageMargins left="0.511811024" right="0.511811024" top="0.78740157499999996" bottom="0.78740157499999996" header="0.31496062000000002" footer="0.31496062000000002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6"/>
  <sheetViews>
    <sheetView topLeftCell="A27" zoomScaleNormal="100" workbookViewId="0">
      <selection activeCell="G39" sqref="G39"/>
    </sheetView>
  </sheetViews>
  <sheetFormatPr defaultRowHeight="15" x14ac:dyDescent="0.25"/>
  <cols>
    <col min="1" max="1" width="11.7109375" customWidth="1"/>
    <col min="2" max="2" width="14.7109375" customWidth="1"/>
    <col min="3" max="3" width="16" customWidth="1"/>
    <col min="4" max="4" width="18.5703125" customWidth="1"/>
    <col min="5" max="5" width="16.85546875" customWidth="1"/>
    <col min="6" max="6" width="10.85546875" customWidth="1"/>
    <col min="7" max="7" width="10.5703125" customWidth="1"/>
    <col min="8" max="8" width="11.85546875" customWidth="1"/>
    <col min="9" max="9" width="9.42578125" customWidth="1"/>
    <col min="10" max="10" width="9.7109375" customWidth="1"/>
    <col min="11" max="11" width="11.140625" customWidth="1"/>
    <col min="12" max="12" width="17.140625" customWidth="1"/>
    <col min="13" max="13" width="20" bestFit="1" customWidth="1"/>
  </cols>
  <sheetData>
    <row r="2" spans="1:13" ht="18.75" x14ac:dyDescent="0.3">
      <c r="A2" s="5"/>
      <c r="B2" s="4" t="s">
        <v>51</v>
      </c>
      <c r="C2" s="4"/>
      <c r="D2" s="4"/>
      <c r="E2" s="26"/>
      <c r="F2" s="26"/>
      <c r="G2" s="3"/>
      <c r="H2" s="3"/>
      <c r="I2" s="3"/>
      <c r="J2" s="3"/>
    </row>
    <row r="3" spans="1:13" ht="18.75" x14ac:dyDescent="0.3">
      <c r="A3" s="5"/>
      <c r="B3" s="4" t="s">
        <v>48</v>
      </c>
      <c r="C3" s="4"/>
      <c r="D3" s="5"/>
      <c r="E3" s="26"/>
      <c r="F3" s="26"/>
      <c r="G3" s="3"/>
      <c r="H3" s="3"/>
      <c r="I3" s="3"/>
      <c r="J3" s="3"/>
    </row>
    <row r="4" spans="1:13" ht="36.75" customHeight="1" x14ac:dyDescent="0.25">
      <c r="A4" s="104" t="s">
        <v>6</v>
      </c>
      <c r="B4" s="46" t="s">
        <v>0</v>
      </c>
      <c r="C4" s="47" t="s">
        <v>3</v>
      </c>
      <c r="D4" s="46" t="s">
        <v>46</v>
      </c>
      <c r="E4" s="47" t="s">
        <v>4</v>
      </c>
      <c r="F4" s="48" t="s">
        <v>5</v>
      </c>
      <c r="G4" s="49" t="s">
        <v>47</v>
      </c>
      <c r="H4" s="50" t="s">
        <v>8</v>
      </c>
      <c r="I4" s="102" t="s">
        <v>43</v>
      </c>
      <c r="J4" s="102" t="s">
        <v>50</v>
      </c>
      <c r="K4" s="96" t="s">
        <v>49</v>
      </c>
    </row>
    <row r="5" spans="1:13" ht="15.75" x14ac:dyDescent="0.25">
      <c r="A5" s="105"/>
      <c r="B5" s="51" t="s">
        <v>9</v>
      </c>
      <c r="C5" s="51" t="s">
        <v>9</v>
      </c>
      <c r="D5" s="51" t="s">
        <v>9</v>
      </c>
      <c r="E5" s="51" t="s">
        <v>9</v>
      </c>
      <c r="F5" s="51" t="s">
        <v>9</v>
      </c>
      <c r="G5" s="51" t="s">
        <v>9</v>
      </c>
      <c r="H5" s="51" t="s">
        <v>9</v>
      </c>
      <c r="I5" s="103"/>
      <c r="J5" s="103"/>
      <c r="K5" s="97"/>
    </row>
    <row r="6" spans="1:13" ht="15.75" x14ac:dyDescent="0.25">
      <c r="A6" s="11" t="s">
        <v>11</v>
      </c>
      <c r="B6" s="12">
        <v>177390</v>
      </c>
      <c r="C6" s="12">
        <v>17960</v>
      </c>
      <c r="D6" s="12">
        <v>82830</v>
      </c>
      <c r="E6" s="12">
        <v>1310</v>
      </c>
      <c r="F6" s="13">
        <v>620</v>
      </c>
      <c r="G6" s="14">
        <v>4190</v>
      </c>
      <c r="H6" s="14">
        <f>SUM(B6:G6)</f>
        <v>284300</v>
      </c>
      <c r="I6" s="14">
        <v>58</v>
      </c>
      <c r="J6" s="14">
        <v>25</v>
      </c>
      <c r="K6" s="12">
        <v>121100</v>
      </c>
    </row>
    <row r="7" spans="1:13" ht="15.75" x14ac:dyDescent="0.25">
      <c r="A7" s="11" t="s">
        <v>12</v>
      </c>
      <c r="B7" s="12">
        <v>321620</v>
      </c>
      <c r="C7" s="12">
        <v>12950</v>
      </c>
      <c r="D7" s="12">
        <v>45350</v>
      </c>
      <c r="E7" s="12">
        <v>4450</v>
      </c>
      <c r="F7" s="14">
        <v>2020</v>
      </c>
      <c r="G7" s="14">
        <v>0</v>
      </c>
      <c r="H7" s="14">
        <f t="shared" ref="H7:H33" si="0">SUM(B7:G7)</f>
        <v>386390</v>
      </c>
      <c r="I7" s="14">
        <v>58</v>
      </c>
      <c r="J7" s="14">
        <v>42</v>
      </c>
      <c r="K7" s="12">
        <v>21460</v>
      </c>
    </row>
    <row r="8" spans="1:13" ht="15.75" x14ac:dyDescent="0.25">
      <c r="A8" s="11" t="s">
        <v>13</v>
      </c>
      <c r="B8" s="12">
        <v>241230</v>
      </c>
      <c r="C8" s="12">
        <v>17350</v>
      </c>
      <c r="D8" s="12">
        <v>74420</v>
      </c>
      <c r="E8" s="12">
        <v>6110</v>
      </c>
      <c r="F8" s="14">
        <v>2170</v>
      </c>
      <c r="G8" s="14">
        <v>14260</v>
      </c>
      <c r="H8" s="14">
        <f t="shared" si="0"/>
        <v>355540</v>
      </c>
      <c r="I8" s="14">
        <v>68</v>
      </c>
      <c r="J8" s="14">
        <v>35</v>
      </c>
      <c r="K8" s="12">
        <v>72800</v>
      </c>
    </row>
    <row r="9" spans="1:13" ht="15.75" x14ac:dyDescent="0.25">
      <c r="A9" s="11" t="s">
        <v>14</v>
      </c>
      <c r="B9" s="15">
        <v>285230</v>
      </c>
      <c r="C9" s="15">
        <v>12920</v>
      </c>
      <c r="D9" s="15">
        <v>0</v>
      </c>
      <c r="E9" s="15">
        <v>2210</v>
      </c>
      <c r="F9" s="16">
        <v>10310</v>
      </c>
      <c r="G9" s="16">
        <v>0</v>
      </c>
      <c r="H9" s="14">
        <f t="shared" si="0"/>
        <v>310670</v>
      </c>
      <c r="I9" s="14">
        <v>44</v>
      </c>
      <c r="J9" s="14">
        <v>41</v>
      </c>
      <c r="K9" s="15">
        <v>0</v>
      </c>
      <c r="M9" s="27"/>
    </row>
    <row r="10" spans="1:13" ht="15.75" x14ac:dyDescent="0.25">
      <c r="A10" s="11" t="s">
        <v>15</v>
      </c>
      <c r="B10" s="15">
        <v>181960</v>
      </c>
      <c r="C10" s="15">
        <v>7810</v>
      </c>
      <c r="D10" s="15">
        <v>106850</v>
      </c>
      <c r="E10" s="15">
        <v>830</v>
      </c>
      <c r="F10" s="16">
        <v>0</v>
      </c>
      <c r="G10" s="16">
        <v>10780</v>
      </c>
      <c r="H10" s="14">
        <f t="shared" si="0"/>
        <v>308230</v>
      </c>
      <c r="I10" s="14">
        <v>53</v>
      </c>
      <c r="J10" s="14">
        <v>28</v>
      </c>
      <c r="K10" s="15">
        <v>118640</v>
      </c>
      <c r="M10" s="27"/>
    </row>
    <row r="11" spans="1:13" ht="15.75" x14ac:dyDescent="0.25">
      <c r="A11" s="11" t="s">
        <v>16</v>
      </c>
      <c r="B11" s="40">
        <v>244390</v>
      </c>
      <c r="C11" s="15">
        <v>16080</v>
      </c>
      <c r="D11" s="40">
        <v>91150</v>
      </c>
      <c r="E11" s="15">
        <v>0</v>
      </c>
      <c r="F11" s="16">
        <v>0</v>
      </c>
      <c r="G11" s="16">
        <v>0</v>
      </c>
      <c r="H11" s="14">
        <f t="shared" si="0"/>
        <v>351620</v>
      </c>
      <c r="I11" s="14">
        <v>56</v>
      </c>
      <c r="J11" s="14">
        <v>37</v>
      </c>
      <c r="K11" s="15">
        <v>20740</v>
      </c>
    </row>
    <row r="12" spans="1:13" ht="15.75" x14ac:dyDescent="0.25">
      <c r="A12" s="11" t="s">
        <v>17</v>
      </c>
      <c r="B12" s="15">
        <v>102050</v>
      </c>
      <c r="C12" s="15">
        <v>4780</v>
      </c>
      <c r="D12" s="15">
        <v>0</v>
      </c>
      <c r="E12" s="15">
        <v>0</v>
      </c>
      <c r="F12" s="16">
        <v>0</v>
      </c>
      <c r="G12" s="16">
        <v>0</v>
      </c>
      <c r="H12" s="14">
        <f t="shared" si="0"/>
        <v>106830</v>
      </c>
      <c r="I12" s="14">
        <v>15</v>
      </c>
      <c r="J12" s="14">
        <v>15</v>
      </c>
      <c r="K12" s="15">
        <v>0</v>
      </c>
    </row>
    <row r="13" spans="1:13" ht="15.75" x14ac:dyDescent="0.25">
      <c r="A13" s="11" t="s">
        <v>18</v>
      </c>
      <c r="B13" s="15">
        <v>188270</v>
      </c>
      <c r="C13" s="15">
        <v>23740</v>
      </c>
      <c r="D13" s="15">
        <v>83170</v>
      </c>
      <c r="E13" s="15">
        <v>0</v>
      </c>
      <c r="F13" s="16">
        <v>3670</v>
      </c>
      <c r="G13" s="16">
        <v>16800</v>
      </c>
      <c r="H13" s="14">
        <f t="shared" si="0"/>
        <v>315650</v>
      </c>
      <c r="I13" s="14">
        <v>56</v>
      </c>
      <c r="J13" s="14">
        <v>30</v>
      </c>
      <c r="K13" s="15">
        <v>11420</v>
      </c>
    </row>
    <row r="14" spans="1:13" ht="15.75" x14ac:dyDescent="0.25">
      <c r="A14" s="11" t="s">
        <v>19</v>
      </c>
      <c r="B14" s="15">
        <v>308310</v>
      </c>
      <c r="C14" s="15">
        <v>14530</v>
      </c>
      <c r="D14" s="15">
        <v>47330</v>
      </c>
      <c r="E14" s="15">
        <v>3540</v>
      </c>
      <c r="F14" s="16">
        <v>2420</v>
      </c>
      <c r="G14" s="16">
        <v>11200</v>
      </c>
      <c r="H14" s="14">
        <f t="shared" si="0"/>
        <v>387330</v>
      </c>
      <c r="I14" s="14">
        <v>68</v>
      </c>
      <c r="J14" s="14">
        <v>44</v>
      </c>
      <c r="K14" s="15">
        <v>46860</v>
      </c>
    </row>
    <row r="15" spans="1:13" ht="15.75" x14ac:dyDescent="0.25">
      <c r="A15" s="11" t="s">
        <v>20</v>
      </c>
      <c r="B15" s="15">
        <v>231530</v>
      </c>
      <c r="C15" s="15">
        <v>14300</v>
      </c>
      <c r="D15" s="15">
        <v>83720</v>
      </c>
      <c r="E15" s="15">
        <v>2680</v>
      </c>
      <c r="F15" s="16">
        <v>1830</v>
      </c>
      <c r="G15" s="16">
        <v>18060</v>
      </c>
      <c r="H15" s="14">
        <f t="shared" si="0"/>
        <v>352120</v>
      </c>
      <c r="I15" s="14">
        <v>61</v>
      </c>
      <c r="J15" s="14">
        <v>34</v>
      </c>
      <c r="K15" s="15">
        <v>92890</v>
      </c>
    </row>
    <row r="16" spans="1:13" ht="15.75" x14ac:dyDescent="0.25">
      <c r="A16" s="11" t="s">
        <v>21</v>
      </c>
      <c r="B16" s="15">
        <v>224920</v>
      </c>
      <c r="C16" s="15">
        <v>9140</v>
      </c>
      <c r="D16" s="15">
        <v>84850</v>
      </c>
      <c r="E16" s="15">
        <v>1560</v>
      </c>
      <c r="F16" s="16">
        <v>590</v>
      </c>
      <c r="G16" s="16">
        <v>13240</v>
      </c>
      <c r="H16" s="14">
        <f t="shared" si="0"/>
        <v>334300</v>
      </c>
      <c r="I16" s="14">
        <v>56</v>
      </c>
      <c r="J16" s="14">
        <v>32</v>
      </c>
      <c r="K16" s="15">
        <v>109480</v>
      </c>
    </row>
    <row r="17" spans="1:13" ht="15.75" x14ac:dyDescent="0.25">
      <c r="A17" s="11" t="s">
        <v>22</v>
      </c>
      <c r="B17" s="15">
        <v>216760</v>
      </c>
      <c r="C17" s="15">
        <v>8410</v>
      </c>
      <c r="D17" s="15">
        <v>61980</v>
      </c>
      <c r="E17" s="15">
        <v>1280</v>
      </c>
      <c r="F17" s="16">
        <v>7030</v>
      </c>
      <c r="G17" s="16">
        <v>32090</v>
      </c>
      <c r="H17" s="14">
        <f t="shared" si="0"/>
        <v>327550</v>
      </c>
      <c r="I17" s="14">
        <v>59</v>
      </c>
      <c r="J17" s="14">
        <v>31</v>
      </c>
      <c r="K17" s="15">
        <v>88400</v>
      </c>
      <c r="M17" s="8"/>
    </row>
    <row r="18" spans="1:13" ht="15.75" x14ac:dyDescent="0.25">
      <c r="A18" s="17">
        <v>13</v>
      </c>
      <c r="B18" s="15">
        <v>249350</v>
      </c>
      <c r="C18" s="15">
        <v>12760</v>
      </c>
      <c r="D18" s="15">
        <v>54770</v>
      </c>
      <c r="E18" s="15">
        <v>4180</v>
      </c>
      <c r="F18" s="16">
        <v>0</v>
      </c>
      <c r="G18" s="16">
        <v>54730</v>
      </c>
      <c r="H18" s="14">
        <f t="shared" si="0"/>
        <v>375790</v>
      </c>
      <c r="I18" s="14">
        <v>73</v>
      </c>
      <c r="J18" s="14">
        <v>36</v>
      </c>
      <c r="K18" s="15">
        <v>18430</v>
      </c>
    </row>
    <row r="19" spans="1:13" ht="15.75" x14ac:dyDescent="0.25">
      <c r="A19" s="11" t="s">
        <v>24</v>
      </c>
      <c r="B19" s="15">
        <v>81080</v>
      </c>
      <c r="C19" s="15">
        <v>15680</v>
      </c>
      <c r="D19" s="15">
        <v>0</v>
      </c>
      <c r="E19" s="15">
        <v>0</v>
      </c>
      <c r="F19" s="16">
        <v>0</v>
      </c>
      <c r="G19" s="16">
        <v>0</v>
      </c>
      <c r="H19" s="14">
        <f t="shared" si="0"/>
        <v>96760</v>
      </c>
      <c r="I19" s="14">
        <v>15</v>
      </c>
      <c r="J19" s="14">
        <v>14</v>
      </c>
      <c r="K19" s="15">
        <v>0</v>
      </c>
    </row>
    <row r="20" spans="1:13" ht="15.75" x14ac:dyDescent="0.25">
      <c r="A20" s="11" t="s">
        <v>25</v>
      </c>
      <c r="B20" s="15">
        <v>220850</v>
      </c>
      <c r="C20" s="15">
        <v>17420</v>
      </c>
      <c r="D20" s="15">
        <v>52110</v>
      </c>
      <c r="E20" s="15">
        <v>5700</v>
      </c>
      <c r="F20" s="16">
        <v>460</v>
      </c>
      <c r="G20" s="16">
        <v>122360</v>
      </c>
      <c r="H20" s="14">
        <f t="shared" si="0"/>
        <v>418900</v>
      </c>
      <c r="I20" s="14">
        <v>86</v>
      </c>
      <c r="J20" s="14">
        <v>31</v>
      </c>
      <c r="K20" s="15">
        <v>57980</v>
      </c>
    </row>
    <row r="21" spans="1:13" ht="15.75" x14ac:dyDescent="0.25">
      <c r="A21" s="11" t="s">
        <v>26</v>
      </c>
      <c r="B21" s="15">
        <v>318650</v>
      </c>
      <c r="C21" s="15">
        <v>14240</v>
      </c>
      <c r="D21" s="15">
        <v>96720</v>
      </c>
      <c r="E21" s="15">
        <v>4050</v>
      </c>
      <c r="F21" s="16">
        <v>950</v>
      </c>
      <c r="G21" s="16">
        <v>202630</v>
      </c>
      <c r="H21" s="14">
        <f t="shared" si="0"/>
        <v>637240</v>
      </c>
      <c r="I21" s="18">
        <v>107</v>
      </c>
      <c r="J21" s="14">
        <v>45</v>
      </c>
      <c r="K21" s="15">
        <v>57790</v>
      </c>
    </row>
    <row r="22" spans="1:13" ht="15.75" x14ac:dyDescent="0.25">
      <c r="A22" s="11" t="s">
        <v>27</v>
      </c>
      <c r="B22" s="15">
        <v>237740</v>
      </c>
      <c r="C22" s="15">
        <v>7850</v>
      </c>
      <c r="D22" s="15">
        <v>186000</v>
      </c>
      <c r="E22" s="15">
        <v>4490</v>
      </c>
      <c r="F22" s="16">
        <v>2340</v>
      </c>
      <c r="G22" s="16">
        <v>94780</v>
      </c>
      <c r="H22" s="14">
        <f t="shared" si="0"/>
        <v>533200</v>
      </c>
      <c r="I22" s="14">
        <v>97</v>
      </c>
      <c r="J22" s="14">
        <v>34</v>
      </c>
      <c r="K22" s="15">
        <v>13260</v>
      </c>
    </row>
    <row r="23" spans="1:13" ht="15.75" x14ac:dyDescent="0.25">
      <c r="A23" s="11" t="s">
        <v>28</v>
      </c>
      <c r="B23" s="15">
        <v>221740</v>
      </c>
      <c r="C23" s="15">
        <v>13750</v>
      </c>
      <c r="D23" s="15">
        <v>145610</v>
      </c>
      <c r="E23" s="15">
        <v>5370</v>
      </c>
      <c r="F23" s="16">
        <v>7260</v>
      </c>
      <c r="G23" s="16">
        <v>110340</v>
      </c>
      <c r="H23" s="14">
        <f t="shared" si="0"/>
        <v>504070</v>
      </c>
      <c r="I23" s="14">
        <v>95</v>
      </c>
      <c r="J23" s="18">
        <v>33</v>
      </c>
      <c r="K23" s="15">
        <v>71640</v>
      </c>
    </row>
    <row r="24" spans="1:13" ht="15.75" x14ac:dyDescent="0.25">
      <c r="A24" s="11" t="s">
        <v>29</v>
      </c>
      <c r="B24" s="15">
        <v>225810</v>
      </c>
      <c r="C24" s="15">
        <v>17060</v>
      </c>
      <c r="D24" s="15">
        <v>117910</v>
      </c>
      <c r="E24" s="15">
        <v>3590</v>
      </c>
      <c r="F24" s="16">
        <v>0</v>
      </c>
      <c r="G24" s="16">
        <v>66570</v>
      </c>
      <c r="H24" s="14">
        <f t="shared" si="0"/>
        <v>430940</v>
      </c>
      <c r="I24" s="14">
        <v>76</v>
      </c>
      <c r="J24" s="18">
        <v>32</v>
      </c>
      <c r="K24" s="15">
        <v>55230</v>
      </c>
    </row>
    <row r="25" spans="1:13" ht="15.75" x14ac:dyDescent="0.25">
      <c r="A25" s="11" t="s">
        <v>30</v>
      </c>
      <c r="B25" s="15">
        <v>239270</v>
      </c>
      <c r="C25" s="15">
        <v>13160</v>
      </c>
      <c r="D25" s="15">
        <v>90010</v>
      </c>
      <c r="E25" s="15">
        <v>12110</v>
      </c>
      <c r="F25" s="16">
        <v>3980</v>
      </c>
      <c r="G25" s="16">
        <v>0</v>
      </c>
      <c r="H25" s="14">
        <f t="shared" si="0"/>
        <v>358530</v>
      </c>
      <c r="I25" s="18">
        <v>51</v>
      </c>
      <c r="J25" s="18">
        <v>34</v>
      </c>
      <c r="K25" s="15">
        <v>0</v>
      </c>
    </row>
    <row r="26" spans="1:13" ht="15.75" x14ac:dyDescent="0.25">
      <c r="A26" s="11" t="s">
        <v>31</v>
      </c>
      <c r="B26" s="15">
        <v>54260</v>
      </c>
      <c r="C26" s="15">
        <v>11110</v>
      </c>
      <c r="D26" s="15">
        <v>0</v>
      </c>
      <c r="E26" s="15">
        <v>0</v>
      </c>
      <c r="F26" s="16">
        <v>0</v>
      </c>
      <c r="G26" s="16">
        <v>0</v>
      </c>
      <c r="H26" s="14">
        <f t="shared" si="0"/>
        <v>65370</v>
      </c>
      <c r="I26" s="18">
        <v>10</v>
      </c>
      <c r="J26" s="18">
        <v>10</v>
      </c>
      <c r="K26" s="15">
        <v>0</v>
      </c>
    </row>
    <row r="27" spans="1:13" ht="15.75" x14ac:dyDescent="0.25">
      <c r="A27" s="11" t="s">
        <v>32</v>
      </c>
      <c r="B27" s="15">
        <v>212340</v>
      </c>
      <c r="C27" s="15">
        <v>18650</v>
      </c>
      <c r="D27" s="15">
        <v>28560</v>
      </c>
      <c r="E27" s="15">
        <v>5350</v>
      </c>
      <c r="F27" s="16">
        <v>720</v>
      </c>
      <c r="G27" s="16">
        <v>117280</v>
      </c>
      <c r="H27" s="14">
        <f t="shared" si="0"/>
        <v>382900</v>
      </c>
      <c r="I27" s="18">
        <v>62</v>
      </c>
      <c r="J27" s="18">
        <v>31</v>
      </c>
      <c r="K27" s="15">
        <v>18310</v>
      </c>
    </row>
    <row r="28" spans="1:13" ht="15.75" x14ac:dyDescent="0.25">
      <c r="A28" s="11" t="s">
        <v>33</v>
      </c>
      <c r="B28" s="15">
        <v>264470</v>
      </c>
      <c r="C28" s="15">
        <v>15090</v>
      </c>
      <c r="D28" s="15">
        <v>61840</v>
      </c>
      <c r="E28" s="15">
        <v>6590</v>
      </c>
      <c r="F28" s="16">
        <v>2350</v>
      </c>
      <c r="G28" s="16">
        <v>122290</v>
      </c>
      <c r="H28" s="14">
        <f t="shared" si="0"/>
        <v>472630</v>
      </c>
      <c r="I28" s="18">
        <v>80</v>
      </c>
      <c r="J28" s="18">
        <v>37</v>
      </c>
      <c r="K28" s="18">
        <v>30320</v>
      </c>
    </row>
    <row r="29" spans="1:13" ht="15.75" x14ac:dyDescent="0.25">
      <c r="A29" s="11" t="s">
        <v>34</v>
      </c>
      <c r="B29" s="15">
        <v>253990</v>
      </c>
      <c r="C29" s="15">
        <v>16150</v>
      </c>
      <c r="D29" s="15">
        <v>84340</v>
      </c>
      <c r="E29" s="15">
        <v>2540</v>
      </c>
      <c r="F29" s="16">
        <v>2150</v>
      </c>
      <c r="G29" s="16">
        <v>96170</v>
      </c>
      <c r="H29" s="14">
        <f t="shared" si="0"/>
        <v>455340</v>
      </c>
      <c r="I29" s="18">
        <v>78</v>
      </c>
      <c r="J29" s="18">
        <v>37</v>
      </c>
      <c r="K29" s="18">
        <v>88560</v>
      </c>
    </row>
    <row r="30" spans="1:13" ht="15.75" x14ac:dyDescent="0.25">
      <c r="A30" s="11" t="s">
        <v>35</v>
      </c>
      <c r="B30" s="15">
        <v>234230</v>
      </c>
      <c r="C30" s="15">
        <v>9470</v>
      </c>
      <c r="D30" s="15">
        <v>102050</v>
      </c>
      <c r="E30" s="15">
        <v>2120</v>
      </c>
      <c r="F30" s="16">
        <v>530</v>
      </c>
      <c r="G30" s="16">
        <v>115840</v>
      </c>
      <c r="H30" s="14">
        <f t="shared" si="0"/>
        <v>464240</v>
      </c>
      <c r="I30" s="18">
        <v>74</v>
      </c>
      <c r="J30" s="18">
        <v>34</v>
      </c>
      <c r="K30" s="18">
        <v>148410</v>
      </c>
    </row>
    <row r="31" spans="1:13" ht="15.75" x14ac:dyDescent="0.25">
      <c r="A31" s="11" t="s">
        <v>36</v>
      </c>
      <c r="B31" s="15">
        <v>214920</v>
      </c>
      <c r="C31" s="15">
        <v>16560</v>
      </c>
      <c r="D31" s="15">
        <v>81300</v>
      </c>
      <c r="E31" s="15">
        <v>6900</v>
      </c>
      <c r="F31" s="16">
        <v>10640</v>
      </c>
      <c r="G31" s="16">
        <v>63950</v>
      </c>
      <c r="H31" s="14">
        <f t="shared" si="0"/>
        <v>394270</v>
      </c>
      <c r="I31" s="18">
        <v>82</v>
      </c>
      <c r="J31" s="18">
        <v>30</v>
      </c>
      <c r="K31" s="18">
        <v>108190</v>
      </c>
    </row>
    <row r="32" spans="1:13" ht="15.75" x14ac:dyDescent="0.25">
      <c r="A32" s="11" t="s">
        <v>37</v>
      </c>
      <c r="B32" s="15">
        <v>209780</v>
      </c>
      <c r="C32" s="15">
        <v>6700</v>
      </c>
      <c r="D32" s="15">
        <v>39220</v>
      </c>
      <c r="E32" s="15">
        <v>2420</v>
      </c>
      <c r="F32" s="16">
        <v>4790</v>
      </c>
      <c r="G32" s="16">
        <v>0</v>
      </c>
      <c r="H32" s="14">
        <f t="shared" si="0"/>
        <v>262910</v>
      </c>
      <c r="I32" s="18">
        <v>32</v>
      </c>
      <c r="J32" s="18">
        <v>29</v>
      </c>
      <c r="K32" s="18">
        <v>45480</v>
      </c>
    </row>
    <row r="33" spans="1:13" ht="15.75" x14ac:dyDescent="0.25">
      <c r="A33" s="11" t="s">
        <v>38</v>
      </c>
      <c r="B33" s="15">
        <v>96160</v>
      </c>
      <c r="C33" s="15">
        <v>7820</v>
      </c>
      <c r="D33" s="15">
        <v>1940</v>
      </c>
      <c r="E33" s="15">
        <v>0</v>
      </c>
      <c r="F33" s="16">
        <v>0</v>
      </c>
      <c r="G33" s="16">
        <v>0</v>
      </c>
      <c r="H33" s="14">
        <f t="shared" si="0"/>
        <v>105920</v>
      </c>
      <c r="I33" s="18">
        <v>16</v>
      </c>
      <c r="J33" s="18">
        <v>15</v>
      </c>
      <c r="K33" s="18">
        <v>0</v>
      </c>
    </row>
    <row r="34" spans="1:13" ht="15.75" x14ac:dyDescent="0.25">
      <c r="A34" s="9" t="s">
        <v>44</v>
      </c>
      <c r="B34" s="28">
        <f>SUM(B6:B33)</f>
        <v>6058300</v>
      </c>
      <c r="C34" s="28">
        <f t="shared" ref="C34:K34" si="1">SUM(C6:C33)</f>
        <v>373440</v>
      </c>
      <c r="D34" s="28">
        <f t="shared" si="1"/>
        <v>1904030</v>
      </c>
      <c r="E34" s="28">
        <f t="shared" si="1"/>
        <v>89380</v>
      </c>
      <c r="F34" s="28">
        <f t="shared" si="1"/>
        <v>66830</v>
      </c>
      <c r="G34" s="28">
        <f t="shared" si="1"/>
        <v>1287560</v>
      </c>
      <c r="H34" s="28">
        <f>SUM(H6:H33)</f>
        <v>9779540</v>
      </c>
      <c r="I34" s="28">
        <f t="shared" si="1"/>
        <v>1686</v>
      </c>
      <c r="J34" s="28">
        <f t="shared" si="1"/>
        <v>876</v>
      </c>
      <c r="K34" s="28">
        <f t="shared" si="1"/>
        <v>1417390</v>
      </c>
      <c r="L34" s="24"/>
      <c r="M34" s="25"/>
    </row>
    <row r="35" spans="1:13" x14ac:dyDescent="0.25">
      <c r="A35" s="1"/>
      <c r="L35" s="23"/>
      <c r="M35" s="23"/>
    </row>
    <row r="36" spans="1:13" x14ac:dyDescent="0.25">
      <c r="A36" s="1"/>
      <c r="L36" s="23"/>
      <c r="M36" s="23"/>
    </row>
  </sheetData>
  <mergeCells count="4">
    <mergeCell ref="K4:K5"/>
    <mergeCell ref="J4:J5"/>
    <mergeCell ref="A4:A5"/>
    <mergeCell ref="I4:I5"/>
  </mergeCells>
  <pageMargins left="0" right="0" top="0" bottom="0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6"/>
  <sheetViews>
    <sheetView topLeftCell="A28" zoomScaleNormal="100" workbookViewId="0">
      <selection activeCell="H44" sqref="H44"/>
    </sheetView>
  </sheetViews>
  <sheetFormatPr defaultRowHeight="15" x14ac:dyDescent="0.25"/>
  <cols>
    <col min="1" max="1" width="11.28515625" customWidth="1"/>
    <col min="2" max="2" width="15" customWidth="1"/>
    <col min="3" max="4" width="19" customWidth="1"/>
    <col min="5" max="5" width="14" customWidth="1"/>
    <col min="6" max="6" width="11.28515625" customWidth="1"/>
    <col min="7" max="7" width="11" customWidth="1"/>
    <col min="8" max="8" width="12.7109375" customWidth="1"/>
    <col min="9" max="9" width="8" customWidth="1"/>
    <col min="10" max="10" width="9.5703125" customWidth="1"/>
    <col min="11" max="11" width="11.28515625" customWidth="1"/>
  </cols>
  <sheetData>
    <row r="1" spans="1:11" ht="18.75" x14ac:dyDescent="0.3">
      <c r="A1" s="59"/>
      <c r="B1" s="60" t="s">
        <v>52</v>
      </c>
      <c r="C1" s="60"/>
      <c r="D1" s="60"/>
      <c r="E1" s="59"/>
      <c r="F1" s="59"/>
      <c r="G1" s="3"/>
      <c r="H1" s="3"/>
      <c r="I1" s="3"/>
      <c r="J1" s="3"/>
    </row>
    <row r="2" spans="1:11" ht="18.75" x14ac:dyDescent="0.3">
      <c r="A2" s="59"/>
      <c r="B2" s="60" t="s">
        <v>53</v>
      </c>
      <c r="C2" s="60"/>
      <c r="D2" s="59"/>
      <c r="E2" s="59"/>
      <c r="F2" s="59"/>
      <c r="G2" s="3"/>
      <c r="H2" s="3"/>
      <c r="I2" s="3"/>
      <c r="J2" s="3"/>
    </row>
    <row r="3" spans="1:11" ht="30.75" customHeight="1" x14ac:dyDescent="0.25">
      <c r="A3" s="106" t="s">
        <v>6</v>
      </c>
      <c r="B3" s="46" t="s">
        <v>0</v>
      </c>
      <c r="C3" s="47" t="s">
        <v>3</v>
      </c>
      <c r="D3" s="46" t="s">
        <v>74</v>
      </c>
      <c r="E3" s="47" t="s">
        <v>4</v>
      </c>
      <c r="F3" s="86" t="s">
        <v>5</v>
      </c>
      <c r="G3" s="87" t="s">
        <v>47</v>
      </c>
      <c r="H3" s="47" t="s">
        <v>8</v>
      </c>
      <c r="I3" s="102" t="s">
        <v>43</v>
      </c>
      <c r="J3" s="47" t="s">
        <v>50</v>
      </c>
      <c r="K3" s="108" t="s">
        <v>49</v>
      </c>
    </row>
    <row r="4" spans="1:11" ht="15.75" x14ac:dyDescent="0.25">
      <c r="A4" s="107"/>
      <c r="B4" s="88" t="s">
        <v>9</v>
      </c>
      <c r="C4" s="88" t="s">
        <v>9</v>
      </c>
      <c r="D4" s="88" t="s">
        <v>9</v>
      </c>
      <c r="E4" s="88" t="s">
        <v>9</v>
      </c>
      <c r="F4" s="88" t="s">
        <v>9</v>
      </c>
      <c r="G4" s="88" t="s">
        <v>9</v>
      </c>
      <c r="H4" s="88" t="s">
        <v>9</v>
      </c>
      <c r="I4" s="103"/>
      <c r="J4" s="89"/>
      <c r="K4" s="108"/>
    </row>
    <row r="5" spans="1:11" ht="15.75" x14ac:dyDescent="0.25">
      <c r="A5" s="61" t="s">
        <v>11</v>
      </c>
      <c r="B5" s="62">
        <v>215830</v>
      </c>
      <c r="C5" s="62">
        <v>26560</v>
      </c>
      <c r="D5" s="62">
        <v>74020</v>
      </c>
      <c r="E5" s="62">
        <v>7920</v>
      </c>
      <c r="F5" s="63">
        <v>1150</v>
      </c>
      <c r="G5" s="64">
        <v>103680</v>
      </c>
      <c r="H5" s="65">
        <f>SUM(B5:G5)</f>
        <v>429160</v>
      </c>
      <c r="I5" s="65">
        <v>80</v>
      </c>
      <c r="J5" s="65">
        <v>31</v>
      </c>
      <c r="K5" s="62">
        <v>77620</v>
      </c>
    </row>
    <row r="6" spans="1:11" ht="15.75" x14ac:dyDescent="0.25">
      <c r="A6" s="61" t="s">
        <v>12</v>
      </c>
      <c r="B6" s="62">
        <v>325260</v>
      </c>
      <c r="C6" s="62">
        <v>15780</v>
      </c>
      <c r="D6" s="62">
        <v>67480</v>
      </c>
      <c r="E6" s="62">
        <v>3580</v>
      </c>
      <c r="F6" s="65">
        <v>2290</v>
      </c>
      <c r="G6" s="64">
        <v>103540</v>
      </c>
      <c r="H6" s="65">
        <f t="shared" ref="H6:H31" si="0">SUM(B6:G6)</f>
        <v>517930</v>
      </c>
      <c r="I6" s="65">
        <v>92</v>
      </c>
      <c r="J6" s="65">
        <v>45</v>
      </c>
      <c r="K6" s="62">
        <v>27510</v>
      </c>
    </row>
    <row r="7" spans="1:11" ht="15.75" x14ac:dyDescent="0.25">
      <c r="A7" s="61" t="s">
        <v>13</v>
      </c>
      <c r="B7" s="62">
        <v>240870</v>
      </c>
      <c r="C7" s="62">
        <v>17900</v>
      </c>
      <c r="D7" s="62">
        <v>96300</v>
      </c>
      <c r="E7" s="62">
        <v>5900</v>
      </c>
      <c r="F7" s="65">
        <v>1990</v>
      </c>
      <c r="G7" s="65">
        <v>44310</v>
      </c>
      <c r="H7" s="65">
        <f t="shared" si="0"/>
        <v>407270</v>
      </c>
      <c r="I7" s="65">
        <v>79</v>
      </c>
      <c r="J7" s="65">
        <v>34</v>
      </c>
      <c r="K7" s="62">
        <v>39430</v>
      </c>
    </row>
    <row r="8" spans="1:11" ht="15.75" x14ac:dyDescent="0.25">
      <c r="A8" s="61" t="s">
        <v>14</v>
      </c>
      <c r="B8" s="66">
        <v>227950</v>
      </c>
      <c r="C8" s="66">
        <v>16430</v>
      </c>
      <c r="D8" s="66">
        <v>54100</v>
      </c>
      <c r="E8" s="67">
        <v>1470</v>
      </c>
      <c r="F8" s="68">
        <v>9840</v>
      </c>
      <c r="G8" s="68">
        <v>70730</v>
      </c>
      <c r="H8" s="65">
        <f t="shared" si="0"/>
        <v>380520</v>
      </c>
      <c r="I8" s="65">
        <v>65</v>
      </c>
      <c r="J8" s="65">
        <v>31</v>
      </c>
      <c r="K8" s="66">
        <v>45890</v>
      </c>
    </row>
    <row r="9" spans="1:11" ht="15.75" x14ac:dyDescent="0.25">
      <c r="A9" s="61" t="s">
        <v>15</v>
      </c>
      <c r="B9" s="66">
        <v>236570</v>
      </c>
      <c r="C9" s="66">
        <v>19650</v>
      </c>
      <c r="D9" s="66">
        <v>41230</v>
      </c>
      <c r="E9" s="66">
        <v>880</v>
      </c>
      <c r="F9" s="68">
        <v>0</v>
      </c>
      <c r="G9" s="68">
        <v>123570</v>
      </c>
      <c r="H9" s="65">
        <f t="shared" si="0"/>
        <v>421900</v>
      </c>
      <c r="I9" s="65">
        <v>77</v>
      </c>
      <c r="J9" s="65">
        <v>32</v>
      </c>
      <c r="K9" s="66">
        <v>79700</v>
      </c>
    </row>
    <row r="10" spans="1:11" ht="15.75" x14ac:dyDescent="0.25">
      <c r="A10" s="61" t="s">
        <v>16</v>
      </c>
      <c r="B10" s="66">
        <v>239670</v>
      </c>
      <c r="C10" s="66">
        <v>13530</v>
      </c>
      <c r="D10" s="67">
        <v>19530</v>
      </c>
      <c r="E10" s="66">
        <v>2680</v>
      </c>
      <c r="F10" s="68">
        <v>4140</v>
      </c>
      <c r="G10" s="68">
        <v>0</v>
      </c>
      <c r="H10" s="65">
        <f t="shared" si="0"/>
        <v>279550</v>
      </c>
      <c r="I10" s="65">
        <v>42</v>
      </c>
      <c r="J10" s="65">
        <v>33</v>
      </c>
      <c r="K10" s="66">
        <v>47030</v>
      </c>
    </row>
    <row r="11" spans="1:11" ht="15.75" x14ac:dyDescent="0.25">
      <c r="A11" s="61" t="s">
        <v>17</v>
      </c>
      <c r="B11" s="66">
        <v>64910</v>
      </c>
      <c r="C11" s="66">
        <v>16830</v>
      </c>
      <c r="D11" s="66">
        <v>0</v>
      </c>
      <c r="E11" s="66">
        <v>0</v>
      </c>
      <c r="F11" s="68">
        <v>0</v>
      </c>
      <c r="G11" s="68">
        <v>0</v>
      </c>
      <c r="H11" s="65">
        <f t="shared" si="0"/>
        <v>81740</v>
      </c>
      <c r="I11" s="65">
        <v>11</v>
      </c>
      <c r="J11" s="65">
        <v>11</v>
      </c>
      <c r="K11" s="66">
        <v>0</v>
      </c>
    </row>
    <row r="12" spans="1:11" ht="15.75" x14ac:dyDescent="0.25">
      <c r="A12" s="61" t="s">
        <v>18</v>
      </c>
      <c r="B12" s="66">
        <v>219980</v>
      </c>
      <c r="C12" s="66">
        <v>25650</v>
      </c>
      <c r="D12" s="66">
        <v>120780</v>
      </c>
      <c r="E12" s="66">
        <v>7520</v>
      </c>
      <c r="F12" s="68">
        <v>620</v>
      </c>
      <c r="G12" s="68">
        <v>154440</v>
      </c>
      <c r="H12" s="65">
        <f t="shared" si="0"/>
        <v>528990</v>
      </c>
      <c r="I12" s="65">
        <v>88</v>
      </c>
      <c r="J12" s="65">
        <v>31</v>
      </c>
      <c r="K12" s="66">
        <v>74970</v>
      </c>
    </row>
    <row r="13" spans="1:11" ht="15.75" x14ac:dyDescent="0.25">
      <c r="A13" s="61" t="s">
        <v>19</v>
      </c>
      <c r="B13" s="66">
        <v>311830</v>
      </c>
      <c r="C13" s="66">
        <v>19330</v>
      </c>
      <c r="D13" s="67">
        <v>127400</v>
      </c>
      <c r="E13" s="67">
        <v>9590</v>
      </c>
      <c r="F13" s="68">
        <v>2210</v>
      </c>
      <c r="G13" s="68">
        <v>112350</v>
      </c>
      <c r="H13" s="65">
        <f t="shared" si="0"/>
        <v>582710</v>
      </c>
      <c r="I13" s="65">
        <v>101</v>
      </c>
      <c r="J13" s="65">
        <v>41</v>
      </c>
      <c r="K13" s="66">
        <v>109650</v>
      </c>
    </row>
    <row r="14" spans="1:11" ht="15.75" x14ac:dyDescent="0.25">
      <c r="A14" s="61" t="s">
        <v>20</v>
      </c>
      <c r="B14" s="66">
        <v>285850</v>
      </c>
      <c r="C14" s="66">
        <v>14030</v>
      </c>
      <c r="D14" s="67">
        <v>125270</v>
      </c>
      <c r="E14" s="67">
        <v>5170</v>
      </c>
      <c r="F14" s="68">
        <v>1310</v>
      </c>
      <c r="G14" s="68">
        <v>117770</v>
      </c>
      <c r="H14" s="65">
        <f t="shared" si="0"/>
        <v>549400</v>
      </c>
      <c r="I14" s="65">
        <v>95</v>
      </c>
      <c r="J14" s="65">
        <v>39</v>
      </c>
      <c r="K14" s="66">
        <v>158600</v>
      </c>
    </row>
    <row r="15" spans="1:11" ht="15.75" x14ac:dyDescent="0.25">
      <c r="A15" s="61" t="s">
        <v>21</v>
      </c>
      <c r="B15" s="66">
        <v>227190</v>
      </c>
      <c r="C15" s="66">
        <v>14620</v>
      </c>
      <c r="D15" s="66">
        <v>140390</v>
      </c>
      <c r="E15" s="67">
        <v>2400</v>
      </c>
      <c r="F15" s="68">
        <v>9320</v>
      </c>
      <c r="G15" s="68">
        <v>77590</v>
      </c>
      <c r="H15" s="65">
        <f t="shared" si="0"/>
        <v>471510</v>
      </c>
      <c r="I15" s="65">
        <v>81</v>
      </c>
      <c r="J15" s="65">
        <v>32</v>
      </c>
      <c r="K15" s="66">
        <v>121690</v>
      </c>
    </row>
    <row r="16" spans="1:11" ht="15.75" x14ac:dyDescent="0.25">
      <c r="A16" s="61" t="s">
        <v>22</v>
      </c>
      <c r="B16" s="66">
        <v>241750</v>
      </c>
      <c r="C16" s="66">
        <v>15330</v>
      </c>
      <c r="D16" s="67">
        <v>54900</v>
      </c>
      <c r="E16" s="66">
        <v>2670</v>
      </c>
      <c r="F16" s="68">
        <v>0</v>
      </c>
      <c r="G16" s="68">
        <v>56570</v>
      </c>
      <c r="H16" s="65">
        <f t="shared" si="0"/>
        <v>371220</v>
      </c>
      <c r="I16" s="65">
        <v>66</v>
      </c>
      <c r="J16" s="65">
        <v>34</v>
      </c>
      <c r="K16" s="66">
        <v>97790</v>
      </c>
    </row>
    <row r="17" spans="1:11" ht="15.75" x14ac:dyDescent="0.25">
      <c r="A17" s="69">
        <v>13</v>
      </c>
      <c r="B17" s="66">
        <v>248380</v>
      </c>
      <c r="C17" s="66">
        <v>8030</v>
      </c>
      <c r="D17" s="67">
        <v>23250</v>
      </c>
      <c r="E17" s="66">
        <v>6370</v>
      </c>
      <c r="F17" s="68">
        <v>4310</v>
      </c>
      <c r="G17" s="68">
        <v>0</v>
      </c>
      <c r="H17" s="65">
        <f t="shared" si="0"/>
        <v>290340</v>
      </c>
      <c r="I17" s="65">
        <v>44</v>
      </c>
      <c r="J17" s="65">
        <v>33</v>
      </c>
      <c r="K17" s="66">
        <v>18540</v>
      </c>
    </row>
    <row r="18" spans="1:11" ht="15.75" x14ac:dyDescent="0.25">
      <c r="A18" s="61" t="s">
        <v>24</v>
      </c>
      <c r="B18" s="66">
        <v>55120</v>
      </c>
      <c r="C18" s="66">
        <v>7940</v>
      </c>
      <c r="D18" s="66">
        <v>0</v>
      </c>
      <c r="E18" s="66">
        <v>0</v>
      </c>
      <c r="F18" s="68">
        <v>0</v>
      </c>
      <c r="G18" s="68">
        <v>0</v>
      </c>
      <c r="H18" s="65">
        <f>SUM(B18:G18)</f>
        <v>63060</v>
      </c>
      <c r="I18" s="65">
        <v>9</v>
      </c>
      <c r="J18" s="65">
        <v>9</v>
      </c>
      <c r="K18" s="66">
        <v>0</v>
      </c>
    </row>
    <row r="19" spans="1:11" ht="15.75" x14ac:dyDescent="0.25">
      <c r="A19" s="61" t="s">
        <v>25</v>
      </c>
      <c r="B19" s="66">
        <v>238630</v>
      </c>
      <c r="C19" s="66">
        <v>23430</v>
      </c>
      <c r="D19" s="66">
        <v>139430</v>
      </c>
      <c r="E19" s="66">
        <v>6870</v>
      </c>
      <c r="F19" s="68">
        <v>720</v>
      </c>
      <c r="G19" s="68">
        <v>138290</v>
      </c>
      <c r="H19" s="65">
        <f t="shared" si="0"/>
        <v>547370</v>
      </c>
      <c r="I19" s="65">
        <v>89</v>
      </c>
      <c r="J19" s="65">
        <v>34</v>
      </c>
      <c r="K19" s="66">
        <v>106560</v>
      </c>
    </row>
    <row r="20" spans="1:11" ht="15.75" x14ac:dyDescent="0.25">
      <c r="A20" s="61" t="s">
        <v>26</v>
      </c>
      <c r="B20" s="66">
        <v>371850</v>
      </c>
      <c r="C20" s="66">
        <v>15960</v>
      </c>
      <c r="D20" s="66">
        <v>145780</v>
      </c>
      <c r="E20" s="66">
        <v>4710</v>
      </c>
      <c r="F20" s="68">
        <v>2090</v>
      </c>
      <c r="G20" s="68">
        <v>243480</v>
      </c>
      <c r="H20" s="65">
        <f t="shared" si="0"/>
        <v>783870</v>
      </c>
      <c r="I20" s="70">
        <v>118</v>
      </c>
      <c r="J20" s="65">
        <v>51</v>
      </c>
      <c r="K20" s="66">
        <v>89270</v>
      </c>
    </row>
    <row r="21" spans="1:11" ht="15.75" x14ac:dyDescent="0.25">
      <c r="A21" s="61" t="s">
        <v>27</v>
      </c>
      <c r="B21" s="66">
        <v>211750</v>
      </c>
      <c r="C21" s="66">
        <v>15000</v>
      </c>
      <c r="D21" s="66">
        <v>168570</v>
      </c>
      <c r="E21" s="66">
        <v>5550</v>
      </c>
      <c r="F21" s="68">
        <v>1390</v>
      </c>
      <c r="G21" s="71">
        <v>334240</v>
      </c>
      <c r="H21" s="65">
        <f t="shared" si="0"/>
        <v>736500</v>
      </c>
      <c r="I21" s="65">
        <v>119</v>
      </c>
      <c r="J21" s="65">
        <v>32</v>
      </c>
      <c r="K21" s="67">
        <v>61180</v>
      </c>
    </row>
    <row r="22" spans="1:11" ht="15.75" x14ac:dyDescent="0.25">
      <c r="A22" s="61" t="s">
        <v>28</v>
      </c>
      <c r="B22" s="66">
        <v>219300</v>
      </c>
      <c r="C22" s="66">
        <v>12120</v>
      </c>
      <c r="D22" s="66">
        <v>76040</v>
      </c>
      <c r="E22" s="66">
        <v>1750</v>
      </c>
      <c r="F22" s="68">
        <v>7500</v>
      </c>
      <c r="G22" s="68">
        <v>278360</v>
      </c>
      <c r="H22" s="65">
        <f t="shared" si="0"/>
        <v>595070</v>
      </c>
      <c r="I22" s="65">
        <v>94</v>
      </c>
      <c r="J22" s="70">
        <v>32</v>
      </c>
      <c r="K22" s="66">
        <v>104720</v>
      </c>
    </row>
    <row r="23" spans="1:11" ht="15.75" x14ac:dyDescent="0.25">
      <c r="A23" s="61" t="s">
        <v>29</v>
      </c>
      <c r="B23" s="66">
        <v>218130</v>
      </c>
      <c r="C23" s="66">
        <v>15060</v>
      </c>
      <c r="D23" s="66">
        <v>0</v>
      </c>
      <c r="E23" s="66">
        <v>0</v>
      </c>
      <c r="F23" s="68">
        <v>0</v>
      </c>
      <c r="G23" s="68">
        <v>0</v>
      </c>
      <c r="H23" s="65">
        <f t="shared" si="0"/>
        <v>233190</v>
      </c>
      <c r="I23" s="65">
        <v>32</v>
      </c>
      <c r="J23" s="70">
        <v>32</v>
      </c>
      <c r="K23" s="66">
        <v>0</v>
      </c>
    </row>
    <row r="24" spans="1:11" ht="15.75" x14ac:dyDescent="0.25">
      <c r="A24" s="61" t="s">
        <v>30</v>
      </c>
      <c r="B24" s="66">
        <v>249820</v>
      </c>
      <c r="C24" s="66">
        <v>12360</v>
      </c>
      <c r="D24" s="66">
        <v>68450</v>
      </c>
      <c r="E24" s="66">
        <v>6490</v>
      </c>
      <c r="F24" s="68">
        <v>2160</v>
      </c>
      <c r="G24" s="68">
        <v>0</v>
      </c>
      <c r="H24" s="65">
        <f t="shared" si="0"/>
        <v>339280</v>
      </c>
      <c r="I24" s="70">
        <v>53</v>
      </c>
      <c r="J24" s="70">
        <v>35</v>
      </c>
      <c r="K24" s="67">
        <v>72670</v>
      </c>
    </row>
    <row r="25" spans="1:11" ht="15.75" x14ac:dyDescent="0.25">
      <c r="A25" s="61" t="s">
        <v>31</v>
      </c>
      <c r="B25" s="66">
        <v>46550</v>
      </c>
      <c r="C25" s="66">
        <v>6540</v>
      </c>
      <c r="D25" s="66">
        <v>0</v>
      </c>
      <c r="E25" s="66">
        <v>0</v>
      </c>
      <c r="F25" s="68">
        <v>0</v>
      </c>
      <c r="G25" s="68">
        <v>0</v>
      </c>
      <c r="H25" s="65">
        <f t="shared" si="0"/>
        <v>53090</v>
      </c>
      <c r="I25" s="70">
        <v>8</v>
      </c>
      <c r="J25" s="70">
        <v>8</v>
      </c>
      <c r="K25" s="66">
        <v>0</v>
      </c>
    </row>
    <row r="26" spans="1:11" ht="15.75" x14ac:dyDescent="0.25">
      <c r="A26" s="61" t="s">
        <v>32</v>
      </c>
      <c r="B26" s="66">
        <v>218890</v>
      </c>
      <c r="C26" s="66">
        <v>16600</v>
      </c>
      <c r="D26" s="66">
        <v>149050</v>
      </c>
      <c r="E26" s="66">
        <v>8700</v>
      </c>
      <c r="F26" s="68">
        <v>900</v>
      </c>
      <c r="G26" s="68">
        <v>315950</v>
      </c>
      <c r="H26" s="65">
        <f t="shared" si="0"/>
        <v>710090</v>
      </c>
      <c r="I26" s="70">
        <v>97</v>
      </c>
      <c r="J26" s="70">
        <v>31</v>
      </c>
      <c r="K26" s="66">
        <v>150260</v>
      </c>
    </row>
    <row r="27" spans="1:11" ht="15.75" x14ac:dyDescent="0.25">
      <c r="A27" s="61" t="s">
        <v>33</v>
      </c>
      <c r="B27" s="66">
        <v>310370</v>
      </c>
      <c r="C27" s="66">
        <v>13980</v>
      </c>
      <c r="D27" s="66">
        <v>198540</v>
      </c>
      <c r="E27" s="66">
        <v>2750</v>
      </c>
      <c r="F27" s="68">
        <v>2120</v>
      </c>
      <c r="G27" s="68">
        <v>243670</v>
      </c>
      <c r="H27" s="65">
        <f t="shared" si="0"/>
        <v>771430</v>
      </c>
      <c r="I27" s="70">
        <v>114</v>
      </c>
      <c r="J27" s="70">
        <v>44</v>
      </c>
      <c r="K27" s="70">
        <v>60680</v>
      </c>
    </row>
    <row r="28" spans="1:11" ht="15.75" x14ac:dyDescent="0.25">
      <c r="A28" s="61" t="s">
        <v>34</v>
      </c>
      <c r="B28" s="66">
        <v>199430</v>
      </c>
      <c r="C28" s="66">
        <v>16370</v>
      </c>
      <c r="D28" s="66">
        <v>147120</v>
      </c>
      <c r="E28" s="66">
        <v>5080</v>
      </c>
      <c r="F28" s="68">
        <v>1490</v>
      </c>
      <c r="G28" s="71">
        <v>261760</v>
      </c>
      <c r="H28" s="65">
        <f t="shared" si="0"/>
        <v>631250</v>
      </c>
      <c r="I28" s="70">
        <v>92</v>
      </c>
      <c r="J28" s="70">
        <v>30</v>
      </c>
      <c r="K28" s="70">
        <v>41280</v>
      </c>
    </row>
    <row r="29" spans="1:11" ht="15.75" x14ac:dyDescent="0.25">
      <c r="A29" s="61" t="s">
        <v>35</v>
      </c>
      <c r="B29" s="66">
        <v>226380</v>
      </c>
      <c r="C29" s="66">
        <v>12940</v>
      </c>
      <c r="D29" s="67">
        <v>242170</v>
      </c>
      <c r="E29" s="66">
        <v>3600</v>
      </c>
      <c r="F29" s="68">
        <v>8740</v>
      </c>
      <c r="G29" s="71">
        <v>164370</v>
      </c>
      <c r="H29" s="65">
        <f t="shared" si="0"/>
        <v>658200</v>
      </c>
      <c r="I29" s="70">
        <v>95</v>
      </c>
      <c r="J29" s="70">
        <v>33</v>
      </c>
      <c r="K29" s="70">
        <v>78970</v>
      </c>
    </row>
    <row r="30" spans="1:11" ht="15.75" x14ac:dyDescent="0.25">
      <c r="A30" s="61" t="s">
        <v>36</v>
      </c>
      <c r="B30" s="67">
        <v>231430</v>
      </c>
      <c r="C30" s="66">
        <v>13870</v>
      </c>
      <c r="D30" s="66">
        <v>215340</v>
      </c>
      <c r="E30" s="66">
        <v>5800</v>
      </c>
      <c r="F30" s="68">
        <v>9810</v>
      </c>
      <c r="G30" s="68">
        <v>114120</v>
      </c>
      <c r="H30" s="65">
        <f t="shared" si="0"/>
        <v>590370</v>
      </c>
      <c r="I30" s="70">
        <v>88</v>
      </c>
      <c r="J30" s="70">
        <v>32</v>
      </c>
      <c r="K30" s="70">
        <v>88670</v>
      </c>
    </row>
    <row r="31" spans="1:11" ht="15.75" x14ac:dyDescent="0.25">
      <c r="A31" s="61" t="s">
        <v>37</v>
      </c>
      <c r="B31" s="66">
        <v>223680</v>
      </c>
      <c r="C31" s="66">
        <v>8860</v>
      </c>
      <c r="D31" s="66">
        <v>118560</v>
      </c>
      <c r="E31" s="66">
        <v>5390</v>
      </c>
      <c r="F31" s="68">
        <v>0</v>
      </c>
      <c r="G31" s="71">
        <v>0</v>
      </c>
      <c r="H31" s="65">
        <f t="shared" si="0"/>
        <v>356490</v>
      </c>
      <c r="I31" s="70">
        <v>58</v>
      </c>
      <c r="J31" s="70">
        <v>32</v>
      </c>
      <c r="K31" s="70">
        <v>67850</v>
      </c>
    </row>
    <row r="32" spans="1:11" ht="15.75" x14ac:dyDescent="0.25">
      <c r="A32" s="61" t="s">
        <v>38</v>
      </c>
      <c r="B32" s="66">
        <v>51000</v>
      </c>
      <c r="C32" s="66">
        <v>7920</v>
      </c>
      <c r="D32" s="66">
        <v>0</v>
      </c>
      <c r="E32" s="66">
        <v>0</v>
      </c>
      <c r="F32" s="68">
        <v>0</v>
      </c>
      <c r="G32" s="68">
        <v>0</v>
      </c>
      <c r="H32" s="65">
        <f>SUM(B32:G32)</f>
        <v>58920</v>
      </c>
      <c r="I32" s="70">
        <v>8</v>
      </c>
      <c r="J32" s="70">
        <v>8</v>
      </c>
      <c r="K32" s="70">
        <v>0</v>
      </c>
    </row>
    <row r="33" spans="1:11" ht="15.75" x14ac:dyDescent="0.25">
      <c r="A33" s="61" t="s">
        <v>39</v>
      </c>
      <c r="B33" s="66">
        <v>215590</v>
      </c>
      <c r="C33" s="66">
        <v>21240</v>
      </c>
      <c r="D33" s="66">
        <v>155080</v>
      </c>
      <c r="E33" s="66">
        <v>4450</v>
      </c>
      <c r="F33" s="68">
        <v>720</v>
      </c>
      <c r="G33" s="68">
        <v>14860</v>
      </c>
      <c r="H33" s="65">
        <f>SUM(B33:G33)</f>
        <v>411940</v>
      </c>
      <c r="I33" s="70">
        <v>68</v>
      </c>
      <c r="J33" s="70">
        <v>32</v>
      </c>
      <c r="K33" s="70">
        <v>156200</v>
      </c>
    </row>
    <row r="34" spans="1:11" ht="15.75" x14ac:dyDescent="0.25">
      <c r="A34" s="61" t="s">
        <v>40</v>
      </c>
      <c r="B34" s="66">
        <v>326980</v>
      </c>
      <c r="C34" s="66">
        <v>16850</v>
      </c>
      <c r="D34" s="66">
        <v>103050</v>
      </c>
      <c r="E34" s="66">
        <v>8550</v>
      </c>
      <c r="F34" s="68">
        <v>2030</v>
      </c>
      <c r="G34" s="68">
        <v>0</v>
      </c>
      <c r="H34" s="65">
        <f>SUM(B34:G34)</f>
        <v>457460</v>
      </c>
      <c r="I34" s="70">
        <v>66</v>
      </c>
      <c r="J34" s="70">
        <v>46</v>
      </c>
      <c r="K34" s="70">
        <v>188440</v>
      </c>
    </row>
    <row r="35" spans="1:11" ht="15.75" x14ac:dyDescent="0.25">
      <c r="A35" s="61" t="s">
        <v>41</v>
      </c>
      <c r="B35" s="66">
        <v>220700</v>
      </c>
      <c r="C35" s="66">
        <v>6760</v>
      </c>
      <c r="D35" s="66">
        <v>128600</v>
      </c>
      <c r="E35" s="66">
        <v>5450</v>
      </c>
      <c r="F35" s="68">
        <v>1270</v>
      </c>
      <c r="G35" s="68">
        <v>48070</v>
      </c>
      <c r="H35" s="65">
        <f>SUM(B35:G35)</f>
        <v>410850</v>
      </c>
      <c r="I35" s="70">
        <v>71</v>
      </c>
      <c r="J35" s="70">
        <v>31</v>
      </c>
      <c r="K35" s="70">
        <v>141460</v>
      </c>
    </row>
    <row r="36" spans="1:11" ht="15.75" x14ac:dyDescent="0.25">
      <c r="A36" s="72" t="s">
        <v>44</v>
      </c>
      <c r="B36" s="73">
        <f>SUM(B5:B35)</f>
        <v>6921640</v>
      </c>
      <c r="C36" s="73">
        <f t="shared" ref="C36:K36" si="1">SUM(C5:C35)</f>
        <v>467470</v>
      </c>
      <c r="D36" s="73">
        <f t="shared" si="1"/>
        <v>3000430</v>
      </c>
      <c r="E36" s="73">
        <f t="shared" si="1"/>
        <v>131290</v>
      </c>
      <c r="F36" s="73">
        <f t="shared" si="1"/>
        <v>78120</v>
      </c>
      <c r="G36" s="73">
        <f t="shared" si="1"/>
        <v>3121720</v>
      </c>
      <c r="H36" s="73">
        <f>SUM(H5:H35)</f>
        <v>13720670</v>
      </c>
      <c r="I36" s="73">
        <f t="shared" si="1"/>
        <v>2200</v>
      </c>
      <c r="J36" s="73">
        <f t="shared" si="1"/>
        <v>979</v>
      </c>
      <c r="K36" s="73">
        <f t="shared" si="1"/>
        <v>2306630</v>
      </c>
    </row>
  </sheetData>
  <mergeCells count="3">
    <mergeCell ref="A3:A4"/>
    <mergeCell ref="I3:I4"/>
    <mergeCell ref="K3:K4"/>
  </mergeCells>
  <phoneticPr fontId="2" type="noConversion"/>
  <pageMargins left="0" right="0" top="0" bottom="0" header="0.31496062992125984" footer="0.31496062992125984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8"/>
  <sheetViews>
    <sheetView tabSelected="1" topLeftCell="A15" workbookViewId="0">
      <selection activeCell="N20" sqref="N20"/>
    </sheetView>
  </sheetViews>
  <sheetFormatPr defaultRowHeight="15" x14ac:dyDescent="0.25"/>
  <cols>
    <col min="1" max="1" width="7.85546875" customWidth="1"/>
    <col min="2" max="2" width="12.28515625" customWidth="1"/>
    <col min="3" max="4" width="17.28515625" customWidth="1"/>
    <col min="5" max="5" width="14.85546875" customWidth="1"/>
    <col min="6" max="6" width="9" customWidth="1"/>
    <col min="7" max="7" width="8.140625" customWidth="1"/>
    <col min="8" max="8" width="9.85546875" customWidth="1"/>
    <col min="9" max="9" width="8.5703125" customWidth="1"/>
    <col min="10" max="10" width="7.7109375" customWidth="1"/>
    <col min="11" max="11" width="10" customWidth="1"/>
    <col min="13" max="15" width="9.140625" customWidth="1"/>
    <col min="17" max="17" width="9.140625" customWidth="1"/>
  </cols>
  <sheetData>
    <row r="1" spans="1:11" ht="15.75" x14ac:dyDescent="0.25">
      <c r="A1" s="77"/>
      <c r="B1" s="78" t="s">
        <v>52</v>
      </c>
      <c r="C1" s="78"/>
      <c r="D1" s="78"/>
      <c r="E1" s="77"/>
      <c r="F1" s="79"/>
      <c r="G1" s="79"/>
      <c r="H1" s="79"/>
      <c r="I1" s="79"/>
      <c r="J1" s="79"/>
      <c r="K1" s="79"/>
    </row>
    <row r="2" spans="1:11" ht="15.75" x14ac:dyDescent="0.25">
      <c r="A2" s="77"/>
      <c r="B2" s="78" t="s">
        <v>73</v>
      </c>
      <c r="C2" s="78"/>
      <c r="D2" s="77"/>
      <c r="E2" s="77"/>
      <c r="F2" s="79"/>
      <c r="G2" s="79"/>
      <c r="H2" s="79"/>
      <c r="I2" s="79"/>
      <c r="J2" s="79"/>
      <c r="K2" s="79"/>
    </row>
    <row r="3" spans="1:11" ht="36" customHeight="1" x14ac:dyDescent="0.25">
      <c r="A3" s="106" t="s">
        <v>6</v>
      </c>
      <c r="B3" s="46" t="s">
        <v>0</v>
      </c>
      <c r="C3" s="47" t="s">
        <v>3</v>
      </c>
      <c r="D3" s="46" t="s">
        <v>46</v>
      </c>
      <c r="E3" s="47" t="s">
        <v>4</v>
      </c>
      <c r="F3" s="48" t="s">
        <v>5</v>
      </c>
      <c r="G3" s="49" t="s">
        <v>47</v>
      </c>
      <c r="H3" s="47" t="s">
        <v>8</v>
      </c>
      <c r="I3" s="102" t="s">
        <v>43</v>
      </c>
      <c r="J3" s="47" t="s">
        <v>50</v>
      </c>
      <c r="K3" s="109" t="s">
        <v>49</v>
      </c>
    </row>
    <row r="4" spans="1:11" ht="15.75" x14ac:dyDescent="0.25">
      <c r="A4" s="107"/>
      <c r="B4" s="51" t="s">
        <v>9</v>
      </c>
      <c r="C4" s="51" t="s">
        <v>9</v>
      </c>
      <c r="D4" s="51" t="s">
        <v>9</v>
      </c>
      <c r="E4" s="51" t="s">
        <v>9</v>
      </c>
      <c r="F4" s="51" t="s">
        <v>9</v>
      </c>
      <c r="G4" s="51" t="s">
        <v>9</v>
      </c>
      <c r="H4" s="51" t="s">
        <v>9</v>
      </c>
      <c r="I4" s="103"/>
      <c r="J4" s="80"/>
      <c r="K4" s="109"/>
    </row>
    <row r="5" spans="1:11" ht="15.75" x14ac:dyDescent="0.25">
      <c r="A5" s="11" t="s">
        <v>11</v>
      </c>
      <c r="B5" s="12">
        <v>219830</v>
      </c>
      <c r="C5" s="12">
        <v>8480</v>
      </c>
      <c r="D5" s="12">
        <v>27760</v>
      </c>
      <c r="E5" s="12">
        <v>5030</v>
      </c>
      <c r="F5" s="13">
        <v>7670</v>
      </c>
      <c r="G5" s="42">
        <v>128700</v>
      </c>
      <c r="H5" s="14">
        <f>SUM(B5:G5)</f>
        <v>397470</v>
      </c>
      <c r="I5" s="14">
        <v>71</v>
      </c>
      <c r="J5" s="14">
        <v>32</v>
      </c>
      <c r="K5" s="12">
        <v>147790</v>
      </c>
    </row>
    <row r="6" spans="1:11" ht="15.75" x14ac:dyDescent="0.25">
      <c r="A6" s="11" t="s">
        <v>12</v>
      </c>
      <c r="B6" s="12">
        <v>165830</v>
      </c>
      <c r="C6" s="12">
        <v>17110</v>
      </c>
      <c r="D6" s="12">
        <v>0</v>
      </c>
      <c r="E6" s="12">
        <v>0</v>
      </c>
      <c r="F6" s="14">
        <v>0</v>
      </c>
      <c r="G6" s="42">
        <v>0</v>
      </c>
      <c r="H6" s="14">
        <f>SUM(B6:G6)</f>
        <v>182940</v>
      </c>
      <c r="I6" s="14">
        <v>26</v>
      </c>
      <c r="J6" s="14">
        <v>26</v>
      </c>
      <c r="K6" s="12">
        <v>0</v>
      </c>
    </row>
    <row r="7" spans="1:11" ht="15.75" x14ac:dyDescent="0.25">
      <c r="A7" s="11" t="s">
        <v>13</v>
      </c>
      <c r="B7" s="12">
        <v>220900</v>
      </c>
      <c r="C7" s="12">
        <v>8640</v>
      </c>
      <c r="D7" s="12">
        <v>44870</v>
      </c>
      <c r="E7" s="12">
        <v>3610</v>
      </c>
      <c r="F7" s="14">
        <v>0</v>
      </c>
      <c r="G7" s="14">
        <v>0</v>
      </c>
      <c r="H7" s="14">
        <f t="shared" ref="H7:H31" si="0">SUM(B7:G7)</f>
        <v>278020</v>
      </c>
      <c r="I7" s="14">
        <v>44</v>
      </c>
      <c r="J7" s="14">
        <v>29</v>
      </c>
      <c r="K7" s="12">
        <v>37210</v>
      </c>
    </row>
    <row r="8" spans="1:11" ht="15.75" x14ac:dyDescent="0.25">
      <c r="A8" s="11" t="s">
        <v>14</v>
      </c>
      <c r="B8" s="15">
        <v>59220</v>
      </c>
      <c r="C8" s="15">
        <v>5960</v>
      </c>
      <c r="D8" s="15">
        <v>0</v>
      </c>
      <c r="E8" s="40">
        <v>0</v>
      </c>
      <c r="F8" s="16">
        <v>0</v>
      </c>
      <c r="G8" s="16">
        <v>0</v>
      </c>
      <c r="H8" s="14">
        <f t="shared" si="0"/>
        <v>65180</v>
      </c>
      <c r="I8" s="14">
        <v>8</v>
      </c>
      <c r="J8" s="14">
        <v>8</v>
      </c>
      <c r="K8" s="15">
        <v>0</v>
      </c>
    </row>
    <row r="9" spans="1:11" ht="15.75" x14ac:dyDescent="0.25">
      <c r="A9" s="11" t="s">
        <v>15</v>
      </c>
      <c r="B9" s="15">
        <v>247800</v>
      </c>
      <c r="C9" s="15">
        <v>24910</v>
      </c>
      <c r="D9" s="15">
        <v>9540</v>
      </c>
      <c r="E9" s="15">
        <v>3770</v>
      </c>
      <c r="F9" s="16">
        <v>780</v>
      </c>
      <c r="G9" s="16">
        <v>237560</v>
      </c>
      <c r="H9" s="14">
        <f t="shared" si="0"/>
        <v>524360</v>
      </c>
      <c r="I9" s="14">
        <v>74</v>
      </c>
      <c r="J9" s="14">
        <v>33</v>
      </c>
      <c r="K9" s="15">
        <v>84740</v>
      </c>
    </row>
    <row r="10" spans="1:11" ht="15.75" x14ac:dyDescent="0.25">
      <c r="A10" s="11" t="s">
        <v>16</v>
      </c>
      <c r="B10" s="15">
        <v>316390</v>
      </c>
      <c r="C10" s="15">
        <v>16060</v>
      </c>
      <c r="D10" s="15">
        <v>161010</v>
      </c>
      <c r="E10" s="15">
        <v>10350</v>
      </c>
      <c r="F10" s="16">
        <v>0</v>
      </c>
      <c r="G10" s="16">
        <v>241880</v>
      </c>
      <c r="H10" s="14">
        <f t="shared" si="0"/>
        <v>745690</v>
      </c>
      <c r="I10" s="14">
        <v>105</v>
      </c>
      <c r="J10" s="14">
        <v>42</v>
      </c>
      <c r="K10" s="15">
        <v>73090</v>
      </c>
    </row>
    <row r="11" spans="1:11" ht="15.75" x14ac:dyDescent="0.25">
      <c r="A11" s="11" t="s">
        <v>17</v>
      </c>
      <c r="B11" s="15">
        <v>250290</v>
      </c>
      <c r="C11" s="15">
        <v>14370</v>
      </c>
      <c r="D11" s="15">
        <v>135700</v>
      </c>
      <c r="E11" s="15">
        <v>3870</v>
      </c>
      <c r="F11" s="16">
        <v>6230</v>
      </c>
      <c r="G11" s="16">
        <v>250400</v>
      </c>
      <c r="H11" s="14">
        <f t="shared" si="0"/>
        <v>660860</v>
      </c>
      <c r="I11" s="14">
        <v>100</v>
      </c>
      <c r="J11" s="14">
        <v>35</v>
      </c>
      <c r="K11" s="15">
        <v>114760</v>
      </c>
    </row>
    <row r="12" spans="1:11" ht="15.75" x14ac:dyDescent="0.25">
      <c r="A12" s="11" t="s">
        <v>18</v>
      </c>
      <c r="B12" s="15">
        <v>198390</v>
      </c>
      <c r="C12" s="15">
        <v>6850</v>
      </c>
      <c r="D12" s="15">
        <v>62990</v>
      </c>
      <c r="E12" s="15">
        <v>1800</v>
      </c>
      <c r="F12" s="16">
        <v>9530</v>
      </c>
      <c r="G12" s="16">
        <v>232000</v>
      </c>
      <c r="H12" s="14">
        <f t="shared" si="0"/>
        <v>511560</v>
      </c>
      <c r="I12" s="14">
        <v>80</v>
      </c>
      <c r="J12" s="14">
        <v>30</v>
      </c>
      <c r="K12" s="15">
        <v>63950</v>
      </c>
    </row>
    <row r="13" spans="1:11" ht="15.75" x14ac:dyDescent="0.25">
      <c r="A13" s="11" t="s">
        <v>19</v>
      </c>
      <c r="B13" s="15">
        <v>222160</v>
      </c>
      <c r="C13" s="15">
        <v>20970</v>
      </c>
      <c r="D13" s="40">
        <v>71130</v>
      </c>
      <c r="E13" s="40">
        <v>3020</v>
      </c>
      <c r="F13" s="16">
        <v>1900</v>
      </c>
      <c r="G13" s="16">
        <v>250180</v>
      </c>
      <c r="H13" s="14">
        <f t="shared" si="0"/>
        <v>569360</v>
      </c>
      <c r="I13" s="14">
        <v>81</v>
      </c>
      <c r="J13" s="14">
        <v>33</v>
      </c>
      <c r="K13" s="15">
        <v>93010</v>
      </c>
    </row>
    <row r="14" spans="1:11" ht="15.75" x14ac:dyDescent="0.25">
      <c r="A14" s="11" t="s">
        <v>20</v>
      </c>
      <c r="B14" s="15">
        <v>242630</v>
      </c>
      <c r="C14" s="15">
        <v>16310</v>
      </c>
      <c r="D14" s="40">
        <v>40990</v>
      </c>
      <c r="E14" s="40">
        <v>2880</v>
      </c>
      <c r="F14" s="16">
        <v>0</v>
      </c>
      <c r="G14" s="16">
        <v>0</v>
      </c>
      <c r="H14" s="14">
        <f t="shared" si="0"/>
        <v>302810</v>
      </c>
      <c r="I14" s="14">
        <v>42</v>
      </c>
      <c r="J14" s="14">
        <v>32</v>
      </c>
      <c r="K14" s="15">
        <v>17110</v>
      </c>
    </row>
    <row r="15" spans="1:11" ht="15.75" x14ac:dyDescent="0.25">
      <c r="A15" s="11" t="s">
        <v>21</v>
      </c>
      <c r="B15" s="15">
        <v>46750</v>
      </c>
      <c r="C15" s="15">
        <v>12010</v>
      </c>
      <c r="D15" s="15">
        <v>0</v>
      </c>
      <c r="E15" s="40">
        <v>0</v>
      </c>
      <c r="F15" s="16">
        <v>0</v>
      </c>
      <c r="G15" s="16">
        <v>0</v>
      </c>
      <c r="H15" s="14">
        <f t="shared" si="0"/>
        <v>58760</v>
      </c>
      <c r="I15" s="14">
        <v>9</v>
      </c>
      <c r="J15" s="14">
        <v>9</v>
      </c>
      <c r="K15" s="15">
        <v>0</v>
      </c>
    </row>
    <row r="16" spans="1:11" ht="15.75" x14ac:dyDescent="0.25">
      <c r="A16" s="11" t="s">
        <v>22</v>
      </c>
      <c r="B16" s="15">
        <v>237130</v>
      </c>
      <c r="C16" s="15">
        <v>24420</v>
      </c>
      <c r="D16" s="40">
        <v>86390</v>
      </c>
      <c r="E16" s="15">
        <v>5690</v>
      </c>
      <c r="F16" s="16">
        <v>740</v>
      </c>
      <c r="G16" s="16">
        <v>229300</v>
      </c>
      <c r="H16" s="14">
        <f t="shared" si="0"/>
        <v>583670</v>
      </c>
      <c r="I16" s="14">
        <v>87</v>
      </c>
      <c r="J16" s="14">
        <v>33</v>
      </c>
      <c r="K16" s="15">
        <v>62020</v>
      </c>
    </row>
    <row r="17" spans="1:11" ht="15.75" x14ac:dyDescent="0.25">
      <c r="A17" s="17">
        <v>13</v>
      </c>
      <c r="B17" s="74">
        <v>324930</v>
      </c>
      <c r="C17" s="15">
        <v>17630</v>
      </c>
      <c r="D17" s="40">
        <v>83130</v>
      </c>
      <c r="E17" s="15">
        <v>4780</v>
      </c>
      <c r="F17" s="16">
        <v>1880</v>
      </c>
      <c r="G17" s="16">
        <v>227890</v>
      </c>
      <c r="H17" s="14">
        <f t="shared" si="0"/>
        <v>660240</v>
      </c>
      <c r="I17" s="14">
        <v>103</v>
      </c>
      <c r="J17" s="14">
        <v>43</v>
      </c>
      <c r="K17" s="15">
        <v>66140</v>
      </c>
    </row>
    <row r="18" spans="1:11" ht="15.75" x14ac:dyDescent="0.25">
      <c r="A18" s="11" t="s">
        <v>24</v>
      </c>
      <c r="B18" s="15">
        <v>253510</v>
      </c>
      <c r="C18" s="15">
        <v>17170</v>
      </c>
      <c r="D18" s="15">
        <v>124210</v>
      </c>
      <c r="E18" s="15">
        <v>1770</v>
      </c>
      <c r="F18" s="16">
        <v>770</v>
      </c>
      <c r="G18" s="16">
        <v>220410</v>
      </c>
      <c r="H18" s="14">
        <f>SUM(B18:G18)</f>
        <v>617840</v>
      </c>
      <c r="I18" s="14">
        <v>92</v>
      </c>
      <c r="J18" s="14">
        <v>34</v>
      </c>
      <c r="K18" s="15">
        <v>45220</v>
      </c>
    </row>
    <row r="19" spans="1:11" ht="15.75" x14ac:dyDescent="0.25">
      <c r="A19" s="11" t="s">
        <v>25</v>
      </c>
      <c r="B19" s="15">
        <v>221010</v>
      </c>
      <c r="C19" s="15">
        <v>12980</v>
      </c>
      <c r="D19" s="15">
        <v>112800</v>
      </c>
      <c r="E19" s="15">
        <v>4860</v>
      </c>
      <c r="F19" s="16">
        <v>10890</v>
      </c>
      <c r="G19" s="16">
        <v>241250</v>
      </c>
      <c r="H19" s="14">
        <f t="shared" si="0"/>
        <v>603790</v>
      </c>
      <c r="I19" s="14">
        <v>95</v>
      </c>
      <c r="J19" s="14">
        <v>32</v>
      </c>
      <c r="K19" s="15">
        <v>67230</v>
      </c>
    </row>
    <row r="20" spans="1:11" ht="15.75" x14ac:dyDescent="0.25">
      <c r="A20" s="11" t="s">
        <v>26</v>
      </c>
      <c r="B20" s="15">
        <v>224650</v>
      </c>
      <c r="C20" s="15">
        <v>17140</v>
      </c>
      <c r="D20" s="15">
        <v>129830</v>
      </c>
      <c r="E20" s="15">
        <v>7320</v>
      </c>
      <c r="F20" s="16">
        <v>0</v>
      </c>
      <c r="G20" s="16">
        <v>167160</v>
      </c>
      <c r="H20" s="14">
        <f t="shared" si="0"/>
        <v>546100</v>
      </c>
      <c r="I20" s="18">
        <v>93</v>
      </c>
      <c r="J20" s="14">
        <v>32</v>
      </c>
      <c r="K20" s="15">
        <v>82350</v>
      </c>
    </row>
    <row r="21" spans="1:11" ht="15.75" x14ac:dyDescent="0.25">
      <c r="A21" s="11" t="s">
        <v>27</v>
      </c>
      <c r="B21" s="15">
        <v>232530</v>
      </c>
      <c r="C21" s="15">
        <v>15650</v>
      </c>
      <c r="D21" s="15">
        <v>32760</v>
      </c>
      <c r="E21" s="15">
        <v>1410</v>
      </c>
      <c r="F21" s="16">
        <v>0</v>
      </c>
      <c r="G21" s="41">
        <v>0</v>
      </c>
      <c r="H21" s="14">
        <f t="shared" si="0"/>
        <v>282350</v>
      </c>
      <c r="I21" s="14">
        <v>42</v>
      </c>
      <c r="J21" s="14">
        <v>31</v>
      </c>
      <c r="K21" s="40">
        <v>42410</v>
      </c>
    </row>
    <row r="22" spans="1:11" ht="15.75" x14ac:dyDescent="0.25">
      <c r="A22" s="11" t="s">
        <v>28</v>
      </c>
      <c r="B22" s="15">
        <v>71420</v>
      </c>
      <c r="C22" s="15">
        <v>7670</v>
      </c>
      <c r="D22" s="15">
        <v>0</v>
      </c>
      <c r="E22" s="15">
        <v>0</v>
      </c>
      <c r="F22" s="16">
        <v>0</v>
      </c>
      <c r="G22" s="16">
        <v>0</v>
      </c>
      <c r="H22" s="14">
        <f t="shared" si="0"/>
        <v>79090</v>
      </c>
      <c r="I22" s="14">
        <v>10</v>
      </c>
      <c r="J22" s="18">
        <v>10</v>
      </c>
      <c r="K22" s="15">
        <v>0</v>
      </c>
    </row>
    <row r="23" spans="1:11" ht="15.75" x14ac:dyDescent="0.25">
      <c r="A23" s="11" t="s">
        <v>29</v>
      </c>
      <c r="B23" s="15">
        <v>218230</v>
      </c>
      <c r="C23" s="15">
        <v>24370</v>
      </c>
      <c r="D23" s="15">
        <v>40040</v>
      </c>
      <c r="E23" s="15">
        <v>3240</v>
      </c>
      <c r="F23" s="16">
        <v>3550</v>
      </c>
      <c r="G23" s="16">
        <v>272540</v>
      </c>
      <c r="H23" s="14">
        <f t="shared" si="0"/>
        <v>561970</v>
      </c>
      <c r="I23" s="14">
        <v>79</v>
      </c>
      <c r="J23" s="18">
        <v>31</v>
      </c>
      <c r="K23" s="15">
        <v>26820</v>
      </c>
    </row>
    <row r="24" spans="1:11" ht="15.75" x14ac:dyDescent="0.25">
      <c r="A24" s="11" t="s">
        <v>30</v>
      </c>
      <c r="B24" s="15">
        <v>320780</v>
      </c>
      <c r="C24" s="15">
        <v>14940</v>
      </c>
      <c r="D24" s="15">
        <v>139260</v>
      </c>
      <c r="E24" s="15">
        <v>8390</v>
      </c>
      <c r="F24" s="16">
        <v>2090</v>
      </c>
      <c r="G24" s="16">
        <v>254770</v>
      </c>
      <c r="H24" s="14">
        <f t="shared" si="0"/>
        <v>740230</v>
      </c>
      <c r="I24" s="18">
        <v>102</v>
      </c>
      <c r="J24" s="18">
        <v>44</v>
      </c>
      <c r="K24" s="40">
        <v>64990</v>
      </c>
    </row>
    <row r="25" spans="1:11" ht="15.75" x14ac:dyDescent="0.25">
      <c r="A25" s="11" t="s">
        <v>31</v>
      </c>
      <c r="B25" s="15">
        <v>257430</v>
      </c>
      <c r="C25" s="15">
        <v>14830</v>
      </c>
      <c r="D25" s="15">
        <v>0</v>
      </c>
      <c r="E25" s="15">
        <v>0</v>
      </c>
      <c r="F25" s="16">
        <v>1910</v>
      </c>
      <c r="G25" s="16">
        <v>0</v>
      </c>
      <c r="H25" s="14">
        <f t="shared" si="0"/>
        <v>274170</v>
      </c>
      <c r="I25" s="18">
        <v>36</v>
      </c>
      <c r="J25" s="18">
        <v>35</v>
      </c>
      <c r="K25" s="15">
        <v>9820</v>
      </c>
    </row>
    <row r="26" spans="1:11" ht="15.75" x14ac:dyDescent="0.25">
      <c r="A26" s="11" t="s">
        <v>32</v>
      </c>
      <c r="B26" s="15">
        <v>231970</v>
      </c>
      <c r="C26" s="15">
        <v>12080</v>
      </c>
      <c r="D26" s="15">
        <v>92060</v>
      </c>
      <c r="E26" s="15">
        <v>1290</v>
      </c>
      <c r="F26" s="16">
        <v>7140</v>
      </c>
      <c r="G26" s="16">
        <v>247290</v>
      </c>
      <c r="H26" s="14">
        <f t="shared" si="0"/>
        <v>591830</v>
      </c>
      <c r="I26" s="18">
        <v>86</v>
      </c>
      <c r="J26" s="18">
        <v>33</v>
      </c>
      <c r="K26" s="15">
        <v>107740</v>
      </c>
    </row>
    <row r="27" spans="1:11" ht="15.75" x14ac:dyDescent="0.25">
      <c r="A27" s="11" t="s">
        <v>33</v>
      </c>
      <c r="B27" s="15">
        <v>225720</v>
      </c>
      <c r="C27" s="15">
        <v>18360</v>
      </c>
      <c r="D27" s="15">
        <v>130320</v>
      </c>
      <c r="E27" s="15">
        <v>2040</v>
      </c>
      <c r="F27" s="16">
        <v>0</v>
      </c>
      <c r="G27" s="16">
        <v>242210</v>
      </c>
      <c r="H27" s="14">
        <f t="shared" si="0"/>
        <v>618650</v>
      </c>
      <c r="I27" s="18">
        <v>86</v>
      </c>
      <c r="J27" s="18">
        <v>32</v>
      </c>
      <c r="K27" s="18">
        <v>133640</v>
      </c>
    </row>
    <row r="28" spans="1:11" ht="15.75" x14ac:dyDescent="0.25">
      <c r="A28" s="11" t="s">
        <v>34</v>
      </c>
      <c r="B28" s="15">
        <v>229790</v>
      </c>
      <c r="C28" s="15">
        <v>8710</v>
      </c>
      <c r="D28" s="15">
        <v>28350</v>
      </c>
      <c r="E28" s="15">
        <v>0</v>
      </c>
      <c r="F28" s="16">
        <v>7350</v>
      </c>
      <c r="G28" s="41">
        <v>0</v>
      </c>
      <c r="H28" s="14">
        <f t="shared" si="0"/>
        <v>274200</v>
      </c>
      <c r="I28" s="18">
        <v>43</v>
      </c>
      <c r="J28" s="18">
        <v>32</v>
      </c>
      <c r="K28" s="75">
        <v>92380</v>
      </c>
    </row>
    <row r="29" spans="1:11" ht="15.75" x14ac:dyDescent="0.25">
      <c r="A29" s="11" t="s">
        <v>35</v>
      </c>
      <c r="B29" s="15">
        <v>59850</v>
      </c>
      <c r="C29" s="15">
        <v>7990</v>
      </c>
      <c r="D29" s="40">
        <v>0</v>
      </c>
      <c r="E29" s="15">
        <v>0</v>
      </c>
      <c r="F29" s="16">
        <v>0</v>
      </c>
      <c r="G29" s="41">
        <v>0</v>
      </c>
      <c r="H29" s="14">
        <f t="shared" si="0"/>
        <v>67840</v>
      </c>
      <c r="I29" s="18">
        <v>10</v>
      </c>
      <c r="J29" s="18">
        <v>10</v>
      </c>
      <c r="K29" s="18">
        <v>0</v>
      </c>
    </row>
    <row r="30" spans="1:11" ht="15.75" x14ac:dyDescent="0.25">
      <c r="A30" s="11" t="s">
        <v>36</v>
      </c>
      <c r="B30" s="40">
        <v>228070</v>
      </c>
      <c r="C30" s="15">
        <v>26340</v>
      </c>
      <c r="D30" s="15">
        <v>84790</v>
      </c>
      <c r="E30" s="15">
        <v>0</v>
      </c>
      <c r="F30" s="16">
        <v>800</v>
      </c>
      <c r="G30" s="16">
        <v>147370</v>
      </c>
      <c r="H30" s="14">
        <f t="shared" si="0"/>
        <v>487370</v>
      </c>
      <c r="I30" s="18">
        <v>81</v>
      </c>
      <c r="J30" s="18">
        <v>33</v>
      </c>
      <c r="K30" s="75">
        <v>167590</v>
      </c>
    </row>
    <row r="31" spans="1:11" ht="15.75" x14ac:dyDescent="0.25">
      <c r="A31" s="11" t="s">
        <v>37</v>
      </c>
      <c r="B31" s="15">
        <v>322660</v>
      </c>
      <c r="C31" s="15">
        <v>14990</v>
      </c>
      <c r="D31" s="15">
        <v>63810</v>
      </c>
      <c r="E31" s="15">
        <v>2900</v>
      </c>
      <c r="F31" s="16">
        <v>6080</v>
      </c>
      <c r="G31" s="41">
        <v>222210</v>
      </c>
      <c r="H31" s="14">
        <f t="shared" si="0"/>
        <v>632650</v>
      </c>
      <c r="I31" s="18">
        <v>100</v>
      </c>
      <c r="J31" s="18">
        <v>47</v>
      </c>
      <c r="K31" s="18">
        <v>117080</v>
      </c>
    </row>
    <row r="32" spans="1:11" ht="15.75" x14ac:dyDescent="0.25">
      <c r="A32" s="11" t="s">
        <v>38</v>
      </c>
      <c r="B32" s="15">
        <v>219240</v>
      </c>
      <c r="C32" s="15">
        <v>16350</v>
      </c>
      <c r="D32" s="15">
        <v>115550</v>
      </c>
      <c r="E32" s="15">
        <v>5090</v>
      </c>
      <c r="F32" s="16">
        <v>1810</v>
      </c>
      <c r="G32" s="16">
        <v>66740</v>
      </c>
      <c r="H32" s="14">
        <f>SUM(B32:G32)</f>
        <v>424780</v>
      </c>
      <c r="I32" s="18">
        <v>77</v>
      </c>
      <c r="J32" s="18">
        <v>31</v>
      </c>
      <c r="K32" s="75">
        <v>129700</v>
      </c>
    </row>
    <row r="33" spans="1:14" ht="15.75" x14ac:dyDescent="0.25">
      <c r="A33" s="11" t="s">
        <v>39</v>
      </c>
      <c r="B33" s="15">
        <v>200710</v>
      </c>
      <c r="C33" s="15">
        <v>14520</v>
      </c>
      <c r="D33" s="15">
        <v>37440</v>
      </c>
      <c r="E33" s="15">
        <v>3090</v>
      </c>
      <c r="F33" s="16">
        <v>6710</v>
      </c>
      <c r="G33" s="16">
        <v>31470</v>
      </c>
      <c r="H33" s="14">
        <f>SUM(B33:G33)</f>
        <v>293940</v>
      </c>
      <c r="I33" s="18">
        <v>66</v>
      </c>
      <c r="J33" s="18">
        <v>23</v>
      </c>
      <c r="K33" s="18">
        <v>161870</v>
      </c>
    </row>
    <row r="34" spans="1:14" ht="15.75" x14ac:dyDescent="0.25">
      <c r="A34" s="11" t="s">
        <v>40</v>
      </c>
      <c r="B34" s="15">
        <v>205350</v>
      </c>
      <c r="C34" s="15">
        <v>22290</v>
      </c>
      <c r="D34" s="15">
        <v>131640</v>
      </c>
      <c r="E34" s="15">
        <v>0</v>
      </c>
      <c r="F34" s="16">
        <v>0</v>
      </c>
      <c r="G34" s="16">
        <v>26610</v>
      </c>
      <c r="H34" s="14">
        <f>SUM(B34:G34)</f>
        <v>385890</v>
      </c>
      <c r="I34" s="18">
        <v>76</v>
      </c>
      <c r="J34" s="18">
        <v>22</v>
      </c>
      <c r="K34" s="75">
        <v>138450</v>
      </c>
      <c r="N34">
        <f>D34-131640</f>
        <v>0</v>
      </c>
    </row>
    <row r="35" spans="1:14" ht="15.75" x14ac:dyDescent="0.25">
      <c r="A35" s="9" t="s">
        <v>72</v>
      </c>
      <c r="B35" s="10">
        <f t="shared" ref="B35:K35" si="1">SUM(B5:B34)</f>
        <v>6475170</v>
      </c>
      <c r="C35" s="10">
        <f t="shared" si="1"/>
        <v>460100</v>
      </c>
      <c r="D35" s="10">
        <f t="shared" si="1"/>
        <v>1986370</v>
      </c>
      <c r="E35" s="10">
        <f t="shared" si="1"/>
        <v>86200</v>
      </c>
      <c r="F35" s="10">
        <f t="shared" si="1"/>
        <v>77830</v>
      </c>
      <c r="G35" s="10">
        <f t="shared" si="1"/>
        <v>3937940</v>
      </c>
      <c r="H35" s="10">
        <f t="shared" si="1"/>
        <v>13023610</v>
      </c>
      <c r="I35" s="10">
        <f t="shared" si="1"/>
        <v>2004</v>
      </c>
      <c r="J35" s="10">
        <f t="shared" si="1"/>
        <v>897</v>
      </c>
      <c r="K35" s="10">
        <f t="shared" si="1"/>
        <v>2147110</v>
      </c>
    </row>
    <row r="52" spans="2:3" x14ac:dyDescent="0.25">
      <c r="B52" s="101" t="s">
        <v>68</v>
      </c>
      <c r="C52" s="101"/>
    </row>
    <row r="53" spans="2:3" x14ac:dyDescent="0.25">
      <c r="B53" s="29" t="s">
        <v>61</v>
      </c>
      <c r="C53" s="30">
        <v>6475.17</v>
      </c>
    </row>
    <row r="54" spans="2:3" x14ac:dyDescent="0.25">
      <c r="B54" s="29" t="s">
        <v>62</v>
      </c>
      <c r="C54" s="30">
        <v>460.1</v>
      </c>
    </row>
    <row r="55" spans="2:3" x14ac:dyDescent="0.25">
      <c r="B55" s="29" t="s">
        <v>70</v>
      </c>
      <c r="C55" s="31">
        <f>SUM(C53:C54)</f>
        <v>6935.27</v>
      </c>
    </row>
    <row r="56" spans="2:3" x14ac:dyDescent="0.25">
      <c r="B56" s="32" t="s">
        <v>71</v>
      </c>
      <c r="C56" s="33">
        <f>C55*145.78</f>
        <v>1011023.6606000001</v>
      </c>
    </row>
    <row r="57" spans="2:3" x14ac:dyDescent="0.25">
      <c r="B57" s="29" t="s">
        <v>69</v>
      </c>
      <c r="C57" s="33">
        <v>209145.49</v>
      </c>
    </row>
    <row r="58" spans="2:3" x14ac:dyDescent="0.25">
      <c r="B58" s="32" t="s">
        <v>72</v>
      </c>
      <c r="C58" s="34">
        <f>SUM(C56:C57)</f>
        <v>1220169.1506000001</v>
      </c>
    </row>
  </sheetData>
  <mergeCells count="4">
    <mergeCell ref="B52:C52"/>
    <mergeCell ref="A3:A4"/>
    <mergeCell ref="I3:I4"/>
    <mergeCell ref="K3:K4"/>
  </mergeCells>
  <pageMargins left="0.51181102362204722" right="0.51181102362204722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7063E-6FCF-4A2B-A9E4-EBD2F690016F}">
  <dimension ref="A1:N36"/>
  <sheetViews>
    <sheetView topLeftCell="A28" workbookViewId="0">
      <selection activeCell="H40" sqref="H40"/>
    </sheetView>
  </sheetViews>
  <sheetFormatPr defaultRowHeight="15" x14ac:dyDescent="0.25"/>
  <cols>
    <col min="1" max="1" width="11.7109375" bestFit="1" customWidth="1"/>
    <col min="2" max="2" width="12.85546875" bestFit="1" customWidth="1"/>
    <col min="3" max="3" width="16" bestFit="1" customWidth="1"/>
    <col min="4" max="4" width="17.140625" customWidth="1"/>
    <col min="5" max="5" width="16.28515625" customWidth="1"/>
    <col min="6" max="6" width="13.7109375" customWidth="1"/>
    <col min="7" max="7" width="10" customWidth="1"/>
    <col min="8" max="8" width="9.85546875" customWidth="1"/>
    <col min="9" max="10" width="8.42578125" customWidth="1"/>
    <col min="14" max="14" width="14.28515625" bestFit="1" customWidth="1"/>
  </cols>
  <sheetData>
    <row r="1" spans="1:14" ht="15.75" x14ac:dyDescent="0.25">
      <c r="A1" s="113" t="s">
        <v>76</v>
      </c>
      <c r="B1" s="113"/>
      <c r="C1" s="113"/>
      <c r="D1" s="113"/>
      <c r="E1" s="113"/>
      <c r="F1" s="113"/>
      <c r="G1" s="79"/>
      <c r="H1" s="79"/>
      <c r="I1" s="79"/>
      <c r="J1" s="79"/>
      <c r="K1" s="79"/>
    </row>
    <row r="2" spans="1:14" ht="15.75" x14ac:dyDescent="0.25">
      <c r="A2" s="114" t="s">
        <v>75</v>
      </c>
      <c r="B2" s="114"/>
      <c r="C2" s="114"/>
      <c r="D2" s="114"/>
      <c r="E2" s="114"/>
      <c r="F2" s="114"/>
      <c r="G2" s="79"/>
      <c r="H2" s="79"/>
      <c r="I2" s="79"/>
      <c r="J2" s="79"/>
      <c r="K2" s="79"/>
    </row>
    <row r="3" spans="1:14" ht="35.25" customHeight="1" x14ac:dyDescent="0.25">
      <c r="A3" s="106" t="s">
        <v>6</v>
      </c>
      <c r="B3" s="46" t="s">
        <v>0</v>
      </c>
      <c r="C3" s="47" t="s">
        <v>3</v>
      </c>
      <c r="D3" s="46" t="s">
        <v>46</v>
      </c>
      <c r="E3" s="47" t="s">
        <v>4</v>
      </c>
      <c r="F3" s="48" t="s">
        <v>5</v>
      </c>
      <c r="G3" s="49" t="s">
        <v>47</v>
      </c>
      <c r="H3" s="47" t="s">
        <v>8</v>
      </c>
      <c r="I3" s="110" t="s">
        <v>43</v>
      </c>
      <c r="J3" s="82" t="s">
        <v>50</v>
      </c>
      <c r="K3" s="112" t="s">
        <v>49</v>
      </c>
    </row>
    <row r="4" spans="1:14" ht="15.75" x14ac:dyDescent="0.25">
      <c r="A4" s="107"/>
      <c r="B4" s="84" t="s">
        <v>9</v>
      </c>
      <c r="C4" s="84" t="s">
        <v>9</v>
      </c>
      <c r="D4" s="84" t="s">
        <v>9</v>
      </c>
      <c r="E4" s="84" t="s">
        <v>9</v>
      </c>
      <c r="F4" s="84" t="s">
        <v>9</v>
      </c>
      <c r="G4" s="84" t="s">
        <v>9</v>
      </c>
      <c r="H4" s="84" t="s">
        <v>9</v>
      </c>
      <c r="I4" s="111"/>
      <c r="J4" s="83"/>
      <c r="K4" s="112"/>
    </row>
    <row r="5" spans="1:14" ht="15.75" x14ac:dyDescent="0.25">
      <c r="A5" s="11" t="s">
        <v>11</v>
      </c>
      <c r="B5" s="12">
        <v>250430</v>
      </c>
      <c r="C5" s="12">
        <v>13570</v>
      </c>
      <c r="D5" s="12">
        <v>0</v>
      </c>
      <c r="E5" s="12">
        <v>0</v>
      </c>
      <c r="F5" s="13">
        <v>0</v>
      </c>
      <c r="G5" s="42">
        <v>0</v>
      </c>
      <c r="H5" s="14">
        <f t="shared" ref="H5:H35" si="0">SUM(B5:G5)</f>
        <v>264000</v>
      </c>
      <c r="I5" s="14">
        <v>36</v>
      </c>
      <c r="J5" s="14">
        <v>36</v>
      </c>
      <c r="K5" s="12">
        <v>800</v>
      </c>
    </row>
    <row r="6" spans="1:14" ht="15.75" x14ac:dyDescent="0.25">
      <c r="A6" s="11" t="s">
        <v>12</v>
      </c>
      <c r="B6" s="12">
        <v>70730</v>
      </c>
      <c r="C6" s="12">
        <v>8390</v>
      </c>
      <c r="D6" s="12">
        <v>0</v>
      </c>
      <c r="E6" s="12">
        <v>0</v>
      </c>
      <c r="F6" s="14">
        <v>0</v>
      </c>
      <c r="G6" s="42">
        <v>0</v>
      </c>
      <c r="H6" s="14">
        <f t="shared" si="0"/>
        <v>79120</v>
      </c>
      <c r="I6" s="14">
        <v>12</v>
      </c>
      <c r="J6" s="14">
        <v>12</v>
      </c>
      <c r="K6" s="12">
        <v>0</v>
      </c>
    </row>
    <row r="7" spans="1:14" ht="15.75" x14ac:dyDescent="0.25">
      <c r="A7" s="11" t="s">
        <v>13</v>
      </c>
      <c r="B7" s="12">
        <v>215900</v>
      </c>
      <c r="C7" s="12">
        <v>21340</v>
      </c>
      <c r="D7" s="12">
        <v>56440</v>
      </c>
      <c r="E7" s="12">
        <v>1840</v>
      </c>
      <c r="F7" s="14">
        <v>700</v>
      </c>
      <c r="G7" s="14">
        <v>62960</v>
      </c>
      <c r="H7" s="14">
        <f t="shared" si="0"/>
        <v>359180</v>
      </c>
      <c r="I7" s="14">
        <v>68</v>
      </c>
      <c r="J7" s="14">
        <v>32</v>
      </c>
      <c r="K7" s="12">
        <v>34990</v>
      </c>
    </row>
    <row r="8" spans="1:14" ht="15.75" x14ac:dyDescent="0.25">
      <c r="A8" s="11" t="s">
        <v>14</v>
      </c>
      <c r="B8" s="15">
        <v>329130</v>
      </c>
      <c r="C8" s="15">
        <v>20480</v>
      </c>
      <c r="D8" s="15">
        <v>107800</v>
      </c>
      <c r="E8" s="40">
        <v>2530</v>
      </c>
      <c r="F8" s="16">
        <v>2500</v>
      </c>
      <c r="G8" s="16">
        <v>113050</v>
      </c>
      <c r="H8" s="14">
        <f t="shared" si="0"/>
        <v>575490</v>
      </c>
      <c r="I8" s="14">
        <v>87</v>
      </c>
      <c r="J8" s="14">
        <v>45</v>
      </c>
      <c r="K8" s="15">
        <v>87010</v>
      </c>
    </row>
    <row r="9" spans="1:14" ht="15.75" x14ac:dyDescent="0.25">
      <c r="A9" s="11" t="s">
        <v>15</v>
      </c>
      <c r="B9" s="15">
        <v>238940</v>
      </c>
      <c r="C9" s="15">
        <v>17730</v>
      </c>
      <c r="D9" s="15">
        <v>105820</v>
      </c>
      <c r="E9" s="15">
        <v>6810</v>
      </c>
      <c r="F9" s="16">
        <v>2040</v>
      </c>
      <c r="G9" s="16">
        <v>66510</v>
      </c>
      <c r="H9" s="14">
        <f t="shared" si="0"/>
        <v>437850</v>
      </c>
      <c r="I9" s="14">
        <v>69</v>
      </c>
      <c r="J9" s="14">
        <v>33</v>
      </c>
      <c r="K9" s="15">
        <v>95930</v>
      </c>
    </row>
    <row r="10" spans="1:14" ht="15.75" x14ac:dyDescent="0.25">
      <c r="A10" s="11" t="s">
        <v>16</v>
      </c>
      <c r="B10" s="15">
        <v>239380</v>
      </c>
      <c r="C10" s="15">
        <v>8250</v>
      </c>
      <c r="D10" s="15">
        <v>125920</v>
      </c>
      <c r="E10" s="15">
        <v>3710</v>
      </c>
      <c r="F10" s="16">
        <v>6750</v>
      </c>
      <c r="G10" s="16">
        <v>66000</v>
      </c>
      <c r="H10" s="14">
        <f t="shared" si="0"/>
        <v>450010</v>
      </c>
      <c r="I10" s="14">
        <v>76</v>
      </c>
      <c r="J10" s="14">
        <v>33</v>
      </c>
      <c r="K10" s="15">
        <v>192590</v>
      </c>
    </row>
    <row r="11" spans="1:14" ht="15.75" x14ac:dyDescent="0.25">
      <c r="A11" s="11" t="s">
        <v>17</v>
      </c>
      <c r="B11" s="15">
        <v>203510</v>
      </c>
      <c r="C11" s="15">
        <v>19950</v>
      </c>
      <c r="D11" s="15">
        <v>106680</v>
      </c>
      <c r="E11" s="15">
        <v>3600</v>
      </c>
      <c r="F11" s="16">
        <v>3430</v>
      </c>
      <c r="G11" s="16">
        <v>64760</v>
      </c>
      <c r="H11" s="14">
        <f t="shared" si="0"/>
        <v>401930</v>
      </c>
      <c r="I11" s="14">
        <v>65</v>
      </c>
      <c r="J11" s="14">
        <v>29</v>
      </c>
      <c r="K11" s="15">
        <v>144750</v>
      </c>
    </row>
    <row r="12" spans="1:14" ht="15.75" x14ac:dyDescent="0.25">
      <c r="A12" s="11" t="s">
        <v>18</v>
      </c>
      <c r="B12" s="15">
        <v>276520</v>
      </c>
      <c r="C12" s="15">
        <v>16690</v>
      </c>
      <c r="D12" s="15">
        <v>22840</v>
      </c>
      <c r="E12" s="15">
        <v>0</v>
      </c>
      <c r="F12" s="16">
        <v>2590</v>
      </c>
      <c r="G12" s="16">
        <v>0</v>
      </c>
      <c r="H12" s="14">
        <f t="shared" si="0"/>
        <v>318640</v>
      </c>
      <c r="I12" s="14">
        <v>49</v>
      </c>
      <c r="J12" s="14">
        <v>39</v>
      </c>
      <c r="K12" s="15">
        <v>66760</v>
      </c>
    </row>
    <row r="13" spans="1:14" ht="15.75" x14ac:dyDescent="0.25">
      <c r="A13" s="11" t="s">
        <v>19</v>
      </c>
      <c r="B13" s="15">
        <v>55830</v>
      </c>
      <c r="C13" s="15">
        <v>9190</v>
      </c>
      <c r="D13" s="40">
        <v>0</v>
      </c>
      <c r="E13" s="40">
        <v>0</v>
      </c>
      <c r="F13" s="16">
        <v>0</v>
      </c>
      <c r="G13" s="16">
        <v>0</v>
      </c>
      <c r="H13" s="14">
        <f t="shared" si="0"/>
        <v>65020</v>
      </c>
      <c r="I13" s="14">
        <v>9</v>
      </c>
      <c r="J13" s="14">
        <v>9</v>
      </c>
      <c r="K13" s="15">
        <v>0</v>
      </c>
      <c r="N13" s="56"/>
    </row>
    <row r="14" spans="1:14" ht="15.75" x14ac:dyDescent="0.25">
      <c r="A14" s="11" t="s">
        <v>20</v>
      </c>
      <c r="B14" s="15">
        <v>221610</v>
      </c>
      <c r="C14" s="15">
        <v>26980</v>
      </c>
      <c r="D14" s="15">
        <v>68230</v>
      </c>
      <c r="E14" s="40">
        <v>3250</v>
      </c>
      <c r="F14" s="16">
        <v>660</v>
      </c>
      <c r="G14" s="16">
        <v>70100</v>
      </c>
      <c r="H14" s="14">
        <f t="shared" si="0"/>
        <v>390830</v>
      </c>
      <c r="I14" s="14">
        <v>64</v>
      </c>
      <c r="J14" s="14">
        <v>32</v>
      </c>
      <c r="K14" s="15">
        <v>276180</v>
      </c>
    </row>
    <row r="15" spans="1:14" ht="15.75" x14ac:dyDescent="0.25">
      <c r="A15" s="11" t="s">
        <v>21</v>
      </c>
      <c r="B15" s="15">
        <v>301360</v>
      </c>
      <c r="C15" s="15">
        <v>16280</v>
      </c>
      <c r="D15" s="15">
        <v>69020</v>
      </c>
      <c r="E15" s="40">
        <v>3650</v>
      </c>
      <c r="F15" s="16">
        <v>2160</v>
      </c>
      <c r="G15" s="16">
        <v>84220</v>
      </c>
      <c r="H15" s="14">
        <f t="shared" si="0"/>
        <v>476690</v>
      </c>
      <c r="I15" s="14">
        <v>80</v>
      </c>
      <c r="J15" s="14">
        <v>44</v>
      </c>
      <c r="K15" s="15">
        <v>201040</v>
      </c>
    </row>
    <row r="16" spans="1:14" ht="15.75" x14ac:dyDescent="0.25">
      <c r="A16" s="11" t="s">
        <v>22</v>
      </c>
      <c r="B16" s="15">
        <v>221960</v>
      </c>
      <c r="C16" s="15">
        <v>16910</v>
      </c>
      <c r="D16" s="40">
        <v>152210</v>
      </c>
      <c r="E16" s="15">
        <v>6300</v>
      </c>
      <c r="F16" s="16">
        <v>1830</v>
      </c>
      <c r="G16" s="16">
        <v>90000</v>
      </c>
      <c r="H16" s="14">
        <f t="shared" si="0"/>
        <v>489210</v>
      </c>
      <c r="I16" s="14">
        <v>71</v>
      </c>
      <c r="J16" s="14">
        <v>31</v>
      </c>
      <c r="K16" s="15">
        <v>331720</v>
      </c>
    </row>
    <row r="17" spans="1:11" ht="15.75" x14ac:dyDescent="0.25">
      <c r="A17" s="17">
        <v>13</v>
      </c>
      <c r="B17" s="74">
        <v>250300</v>
      </c>
      <c r="C17" s="15">
        <v>16640</v>
      </c>
      <c r="D17" s="15">
        <v>98740</v>
      </c>
      <c r="E17" s="15">
        <v>5910</v>
      </c>
      <c r="F17" s="16">
        <v>7660</v>
      </c>
      <c r="G17" s="16">
        <v>60850</v>
      </c>
      <c r="H17" s="14">
        <f t="shared" si="0"/>
        <v>440100</v>
      </c>
      <c r="I17" s="14">
        <v>75</v>
      </c>
      <c r="J17" s="14">
        <v>34</v>
      </c>
      <c r="K17" s="15">
        <v>377690</v>
      </c>
    </row>
    <row r="18" spans="1:11" ht="15.75" x14ac:dyDescent="0.25">
      <c r="A18" s="11" t="s">
        <v>24</v>
      </c>
      <c r="B18" s="15">
        <v>236330</v>
      </c>
      <c r="C18" s="15">
        <v>14900</v>
      </c>
      <c r="D18" s="15">
        <v>75540</v>
      </c>
      <c r="E18" s="15">
        <v>2990</v>
      </c>
      <c r="F18" s="16">
        <v>0</v>
      </c>
      <c r="G18" s="16">
        <v>54510</v>
      </c>
      <c r="H18" s="14">
        <f t="shared" si="0"/>
        <v>384270</v>
      </c>
      <c r="I18" s="14">
        <v>62</v>
      </c>
      <c r="J18" s="14">
        <v>33</v>
      </c>
      <c r="K18" s="15">
        <v>205960</v>
      </c>
    </row>
    <row r="19" spans="1:11" ht="15.75" x14ac:dyDescent="0.25">
      <c r="A19" s="11" t="s">
        <v>25</v>
      </c>
      <c r="B19" s="15">
        <v>232630</v>
      </c>
      <c r="C19" s="15">
        <v>12060</v>
      </c>
      <c r="D19" s="15">
        <v>54420</v>
      </c>
      <c r="E19" s="15">
        <v>2390</v>
      </c>
      <c r="F19" s="16">
        <v>4310</v>
      </c>
      <c r="G19" s="16">
        <v>0</v>
      </c>
      <c r="H19" s="14">
        <f t="shared" si="0"/>
        <v>305810</v>
      </c>
      <c r="I19" s="14">
        <v>52</v>
      </c>
      <c r="J19" s="14">
        <v>31</v>
      </c>
      <c r="K19" s="15">
        <v>41710</v>
      </c>
    </row>
    <row r="20" spans="1:11" ht="15.75" x14ac:dyDescent="0.25">
      <c r="A20" s="11" t="s">
        <v>26</v>
      </c>
      <c r="B20" s="15">
        <v>70650</v>
      </c>
      <c r="C20" s="15">
        <v>9630</v>
      </c>
      <c r="D20" s="15">
        <v>0</v>
      </c>
      <c r="E20" s="15">
        <v>0</v>
      </c>
      <c r="F20" s="16">
        <v>0</v>
      </c>
      <c r="G20" s="16">
        <v>0</v>
      </c>
      <c r="H20" s="14">
        <f t="shared" si="0"/>
        <v>80280</v>
      </c>
      <c r="I20" s="18">
        <v>11</v>
      </c>
      <c r="J20" s="14">
        <v>11</v>
      </c>
      <c r="K20" s="15">
        <v>0</v>
      </c>
    </row>
    <row r="21" spans="1:11" ht="15.75" x14ac:dyDescent="0.25">
      <c r="A21" s="11" t="s">
        <v>27</v>
      </c>
      <c r="B21" s="15">
        <v>214020</v>
      </c>
      <c r="C21" s="15">
        <v>26880</v>
      </c>
      <c r="D21" s="15">
        <v>72940</v>
      </c>
      <c r="E21" s="15">
        <v>8640</v>
      </c>
      <c r="F21" s="16">
        <v>1110</v>
      </c>
      <c r="G21" s="41">
        <v>57570</v>
      </c>
      <c r="H21" s="14">
        <f t="shared" si="0"/>
        <v>381160</v>
      </c>
      <c r="I21" s="14">
        <v>62</v>
      </c>
      <c r="J21" s="14">
        <v>30</v>
      </c>
      <c r="K21" s="15">
        <v>256170</v>
      </c>
    </row>
    <row r="22" spans="1:11" ht="15.75" x14ac:dyDescent="0.25">
      <c r="A22" s="11" t="s">
        <v>28</v>
      </c>
      <c r="B22" s="15">
        <v>307840</v>
      </c>
      <c r="C22" s="15">
        <v>16540</v>
      </c>
      <c r="D22" s="15">
        <v>89340</v>
      </c>
      <c r="E22" s="15">
        <v>11480</v>
      </c>
      <c r="F22" s="16">
        <v>2490</v>
      </c>
      <c r="G22" s="16">
        <v>46800</v>
      </c>
      <c r="H22" s="14">
        <f t="shared" si="0"/>
        <v>474490</v>
      </c>
      <c r="I22" s="14">
        <v>78</v>
      </c>
      <c r="J22" s="18">
        <v>41</v>
      </c>
      <c r="K22" s="15">
        <v>301040</v>
      </c>
    </row>
    <row r="23" spans="1:11" ht="15.75" x14ac:dyDescent="0.25">
      <c r="A23" s="11" t="s">
        <v>29</v>
      </c>
      <c r="B23" s="15">
        <v>286230</v>
      </c>
      <c r="C23" s="15">
        <v>17260</v>
      </c>
      <c r="D23" s="15">
        <v>71660</v>
      </c>
      <c r="E23" s="15">
        <v>6890</v>
      </c>
      <c r="F23" s="16">
        <v>1720</v>
      </c>
      <c r="G23" s="16">
        <v>65280</v>
      </c>
      <c r="H23" s="14">
        <f t="shared" si="0"/>
        <v>449040</v>
      </c>
      <c r="I23" s="14">
        <v>71</v>
      </c>
      <c r="J23" s="18">
        <v>40</v>
      </c>
      <c r="K23" s="15">
        <v>183130</v>
      </c>
    </row>
    <row r="24" spans="1:11" ht="15.75" x14ac:dyDescent="0.25">
      <c r="A24" s="11" t="s">
        <v>30</v>
      </c>
      <c r="B24" s="15">
        <v>217590</v>
      </c>
      <c r="C24" s="15">
        <v>12920</v>
      </c>
      <c r="D24" s="15">
        <v>107710</v>
      </c>
      <c r="E24" s="15">
        <v>3220</v>
      </c>
      <c r="F24" s="16">
        <v>7780</v>
      </c>
      <c r="G24" s="16">
        <v>95550</v>
      </c>
      <c r="H24" s="14">
        <f t="shared" si="0"/>
        <v>444770</v>
      </c>
      <c r="I24" s="18">
        <v>75</v>
      </c>
      <c r="J24" s="18">
        <v>31</v>
      </c>
      <c r="K24" s="40">
        <v>320400</v>
      </c>
    </row>
    <row r="25" spans="1:11" ht="15.75" x14ac:dyDescent="0.25">
      <c r="A25" s="11" t="s">
        <v>31</v>
      </c>
      <c r="B25" s="15">
        <v>212810</v>
      </c>
      <c r="C25" s="15">
        <v>15660</v>
      </c>
      <c r="D25" s="15">
        <v>181950</v>
      </c>
      <c r="E25" s="15">
        <v>4090</v>
      </c>
      <c r="F25" s="16">
        <v>2970</v>
      </c>
      <c r="G25" s="16">
        <v>96750</v>
      </c>
      <c r="H25" s="14">
        <f t="shared" si="0"/>
        <v>514230</v>
      </c>
      <c r="I25" s="18">
        <v>77</v>
      </c>
      <c r="J25" s="18">
        <v>30</v>
      </c>
      <c r="K25" s="15">
        <v>248310</v>
      </c>
    </row>
    <row r="26" spans="1:11" ht="15.75" x14ac:dyDescent="0.25">
      <c r="A26" s="11" t="s">
        <v>32</v>
      </c>
      <c r="B26" s="15">
        <v>242410</v>
      </c>
      <c r="C26" s="15">
        <v>14400</v>
      </c>
      <c r="D26" s="15">
        <v>126170</v>
      </c>
      <c r="E26" s="15">
        <v>0</v>
      </c>
      <c r="F26" s="16">
        <v>0</v>
      </c>
      <c r="G26" s="16">
        <v>0</v>
      </c>
      <c r="H26" s="14">
        <f t="shared" si="0"/>
        <v>382980</v>
      </c>
      <c r="I26" s="18">
        <v>55</v>
      </c>
      <c r="J26" s="18">
        <v>34</v>
      </c>
      <c r="K26" s="15">
        <v>196790</v>
      </c>
    </row>
    <row r="27" spans="1:11" ht="15.75" x14ac:dyDescent="0.25">
      <c r="A27" s="11" t="s">
        <v>33</v>
      </c>
      <c r="B27" s="15">
        <v>53420</v>
      </c>
      <c r="C27" s="15">
        <v>6870</v>
      </c>
      <c r="D27" s="15">
        <v>0</v>
      </c>
      <c r="E27" s="15">
        <v>0</v>
      </c>
      <c r="F27" s="16">
        <v>0</v>
      </c>
      <c r="G27" s="16">
        <v>0</v>
      </c>
      <c r="H27" s="14">
        <f t="shared" si="0"/>
        <v>60290</v>
      </c>
      <c r="I27" s="18">
        <v>8</v>
      </c>
      <c r="J27" s="18">
        <v>8</v>
      </c>
      <c r="K27" s="18">
        <v>0</v>
      </c>
    </row>
    <row r="28" spans="1:11" ht="15.75" x14ac:dyDescent="0.25">
      <c r="A28" s="11" t="s">
        <v>34</v>
      </c>
      <c r="B28" s="15">
        <v>217810</v>
      </c>
      <c r="C28" s="15">
        <v>19510</v>
      </c>
      <c r="D28" s="15">
        <v>100480</v>
      </c>
      <c r="E28" s="15">
        <v>5760</v>
      </c>
      <c r="F28" s="16">
        <v>990</v>
      </c>
      <c r="G28" s="41">
        <v>71310</v>
      </c>
      <c r="H28" s="14">
        <f t="shared" si="0"/>
        <v>415860</v>
      </c>
      <c r="I28" s="18">
        <v>76</v>
      </c>
      <c r="J28" s="18">
        <v>34</v>
      </c>
      <c r="K28" s="75">
        <v>290460</v>
      </c>
    </row>
    <row r="29" spans="1:11" ht="15.75" x14ac:dyDescent="0.25">
      <c r="A29" s="11" t="s">
        <v>35</v>
      </c>
      <c r="B29" s="15">
        <v>321820</v>
      </c>
      <c r="C29" s="15">
        <v>19710</v>
      </c>
      <c r="D29" s="40">
        <v>98950</v>
      </c>
      <c r="E29" s="15">
        <v>5150</v>
      </c>
      <c r="F29" s="16">
        <v>11300</v>
      </c>
      <c r="G29" s="41">
        <v>55850</v>
      </c>
      <c r="H29" s="14">
        <f t="shared" si="0"/>
        <v>512780</v>
      </c>
      <c r="I29" s="18">
        <v>86</v>
      </c>
      <c r="J29" s="18">
        <v>44</v>
      </c>
      <c r="K29" s="18">
        <v>136860</v>
      </c>
    </row>
    <row r="30" spans="1:11" ht="15.75" x14ac:dyDescent="0.25">
      <c r="A30" s="11" t="s">
        <v>36</v>
      </c>
      <c r="B30" s="40">
        <v>210290</v>
      </c>
      <c r="C30" s="15">
        <v>16350</v>
      </c>
      <c r="D30" s="15">
        <v>124170</v>
      </c>
      <c r="E30" s="15">
        <v>4510</v>
      </c>
      <c r="F30" s="16">
        <v>2230</v>
      </c>
      <c r="G30" s="16">
        <v>115630</v>
      </c>
      <c r="H30" s="14">
        <f t="shared" si="0"/>
        <v>473180</v>
      </c>
      <c r="I30" s="18">
        <v>78</v>
      </c>
      <c r="J30" s="18">
        <v>32</v>
      </c>
      <c r="K30" s="75">
        <v>94770</v>
      </c>
    </row>
    <row r="31" spans="1:11" ht="15.75" x14ac:dyDescent="0.25">
      <c r="A31" s="11" t="s">
        <v>37</v>
      </c>
      <c r="B31" s="15">
        <v>209850</v>
      </c>
      <c r="C31" s="15">
        <v>12680</v>
      </c>
      <c r="D31" s="15">
        <v>111620</v>
      </c>
      <c r="E31" s="15">
        <v>8870</v>
      </c>
      <c r="F31" s="16">
        <v>6720</v>
      </c>
      <c r="G31" s="16">
        <v>77040</v>
      </c>
      <c r="H31" s="14">
        <f t="shared" si="0"/>
        <v>426780</v>
      </c>
      <c r="I31" s="18">
        <v>77</v>
      </c>
      <c r="J31" s="18">
        <v>32</v>
      </c>
      <c r="K31" s="18">
        <v>98660</v>
      </c>
    </row>
    <row r="32" spans="1:11" ht="15.75" x14ac:dyDescent="0.25">
      <c r="A32" s="11" t="s">
        <v>38</v>
      </c>
      <c r="B32" s="15">
        <v>215440</v>
      </c>
      <c r="C32" s="15">
        <v>16640</v>
      </c>
      <c r="D32" s="15">
        <v>90820</v>
      </c>
      <c r="E32" s="15">
        <v>5780</v>
      </c>
      <c r="F32" s="16">
        <v>0</v>
      </c>
      <c r="G32" s="16">
        <v>84850</v>
      </c>
      <c r="H32" s="14">
        <f t="shared" si="0"/>
        <v>413530</v>
      </c>
      <c r="I32" s="18">
        <v>66</v>
      </c>
      <c r="J32" s="18">
        <v>30</v>
      </c>
      <c r="K32" s="75">
        <v>48560</v>
      </c>
    </row>
    <row r="33" spans="1:11" ht="15.75" x14ac:dyDescent="0.25">
      <c r="A33" s="11" t="s">
        <v>39</v>
      </c>
      <c r="B33" s="15">
        <v>251130</v>
      </c>
      <c r="C33" s="15">
        <v>16050</v>
      </c>
      <c r="D33" s="15">
        <v>50550</v>
      </c>
      <c r="E33" s="15">
        <v>3620</v>
      </c>
      <c r="F33" s="16">
        <v>3730</v>
      </c>
      <c r="G33" s="16">
        <v>0</v>
      </c>
      <c r="H33" s="14">
        <f t="shared" si="0"/>
        <v>325080</v>
      </c>
      <c r="I33" s="18">
        <v>55</v>
      </c>
      <c r="J33" s="18">
        <v>35</v>
      </c>
      <c r="K33" s="18">
        <v>18860</v>
      </c>
    </row>
    <row r="34" spans="1:11" ht="15.75" x14ac:dyDescent="0.25">
      <c r="A34" s="11" t="s">
        <v>40</v>
      </c>
      <c r="B34" s="15">
        <v>64110</v>
      </c>
      <c r="C34" s="15">
        <v>14220</v>
      </c>
      <c r="D34" s="15">
        <v>0</v>
      </c>
      <c r="E34" s="15">
        <v>0</v>
      </c>
      <c r="F34" s="16">
        <v>0</v>
      </c>
      <c r="G34" s="16">
        <v>0</v>
      </c>
      <c r="H34" s="14">
        <f t="shared" si="0"/>
        <v>78330</v>
      </c>
      <c r="I34" s="18">
        <v>12</v>
      </c>
      <c r="J34" s="18">
        <v>12</v>
      </c>
      <c r="K34" s="18">
        <v>130700</v>
      </c>
    </row>
    <row r="35" spans="1:11" ht="15.75" x14ac:dyDescent="0.25">
      <c r="A35" s="11" t="s">
        <v>41</v>
      </c>
      <c r="B35" s="15">
        <v>231740</v>
      </c>
      <c r="C35" s="15">
        <v>22420</v>
      </c>
      <c r="D35" s="15">
        <v>86640</v>
      </c>
      <c r="E35" s="15">
        <v>5880</v>
      </c>
      <c r="F35" s="16"/>
      <c r="G35" s="16">
        <v>104740</v>
      </c>
      <c r="H35" s="14">
        <f t="shared" si="0"/>
        <v>451420</v>
      </c>
      <c r="I35" s="18">
        <v>74</v>
      </c>
      <c r="J35" s="18">
        <v>35</v>
      </c>
      <c r="K35" s="75"/>
    </row>
    <row r="36" spans="1:11" ht="15.75" x14ac:dyDescent="0.25">
      <c r="A36" s="9" t="s">
        <v>44</v>
      </c>
      <c r="B36" s="10">
        <f t="shared" ref="B36:K36" si="1">SUM(B5:B35)</f>
        <v>6671720</v>
      </c>
      <c r="C36" s="10">
        <f t="shared" si="1"/>
        <v>497100</v>
      </c>
      <c r="D36" s="85">
        <f t="shared" si="1"/>
        <v>2356660</v>
      </c>
      <c r="E36" s="85">
        <f t="shared" si="1"/>
        <v>116870</v>
      </c>
      <c r="F36" s="85">
        <f t="shared" si="1"/>
        <v>75670</v>
      </c>
      <c r="G36" s="85">
        <f t="shared" si="1"/>
        <v>1604330</v>
      </c>
      <c r="H36" s="85">
        <f t="shared" si="1"/>
        <v>11322350</v>
      </c>
      <c r="I36" s="85">
        <f t="shared" si="1"/>
        <v>1836</v>
      </c>
      <c r="J36" s="85">
        <f t="shared" si="1"/>
        <v>952</v>
      </c>
      <c r="K36" s="85">
        <f t="shared" si="1"/>
        <v>4381840</v>
      </c>
    </row>
  </sheetData>
  <mergeCells count="5">
    <mergeCell ref="I3:I4"/>
    <mergeCell ref="K3:K4"/>
    <mergeCell ref="A1:F1"/>
    <mergeCell ref="A2:F2"/>
    <mergeCell ref="A3:A4"/>
  </mergeCells>
  <pageMargins left="0.51181102362204722" right="0.51181102362204722" top="0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F4ABD-5187-463F-95AF-ADE8398267B2}">
  <dimension ref="A2:N58"/>
  <sheetViews>
    <sheetView workbookViewId="0">
      <selection activeCell="Q12" sqref="Q12"/>
    </sheetView>
  </sheetViews>
  <sheetFormatPr defaultRowHeight="15" x14ac:dyDescent="0.25"/>
  <cols>
    <col min="2" max="2" width="13.28515625" customWidth="1"/>
    <col min="3" max="3" width="12.85546875" customWidth="1"/>
    <col min="4" max="4" width="16.28515625" customWidth="1"/>
    <col min="5" max="5" width="11.7109375" customWidth="1"/>
    <col min="6" max="6" width="14.140625" customWidth="1"/>
    <col min="8" max="8" width="10" customWidth="1"/>
  </cols>
  <sheetData>
    <row r="2" spans="1:14" ht="18.75" x14ac:dyDescent="0.3">
      <c r="A2" s="116" t="s">
        <v>77</v>
      </c>
      <c r="B2" s="116"/>
      <c r="C2" s="116"/>
      <c r="D2" s="116"/>
      <c r="E2" s="116"/>
      <c r="F2" s="116"/>
      <c r="G2" s="116"/>
      <c r="H2" s="116"/>
      <c r="I2" s="3"/>
      <c r="J2" s="3"/>
    </row>
    <row r="3" spans="1:14" ht="18.75" x14ac:dyDescent="0.3">
      <c r="A3" s="117" t="s">
        <v>75</v>
      </c>
      <c r="B3" s="117"/>
      <c r="C3" s="117"/>
      <c r="D3" s="117"/>
      <c r="E3" s="117"/>
      <c r="F3" s="117"/>
      <c r="G3" s="117"/>
      <c r="H3" s="117"/>
      <c r="I3" s="3"/>
      <c r="J3" s="3"/>
    </row>
    <row r="4" spans="1:14" ht="60" customHeight="1" x14ac:dyDescent="0.25">
      <c r="A4" s="118" t="s">
        <v>6</v>
      </c>
      <c r="B4" s="57" t="s">
        <v>0</v>
      </c>
      <c r="C4" s="58" t="s">
        <v>3</v>
      </c>
      <c r="D4" s="57" t="s">
        <v>46</v>
      </c>
      <c r="E4" s="58" t="s">
        <v>4</v>
      </c>
      <c r="F4" s="19" t="s">
        <v>5</v>
      </c>
      <c r="G4" s="20" t="s">
        <v>47</v>
      </c>
      <c r="H4" s="58" t="s">
        <v>8</v>
      </c>
      <c r="I4" s="120" t="s">
        <v>43</v>
      </c>
      <c r="J4" s="81" t="s">
        <v>50</v>
      </c>
      <c r="K4" s="115" t="s">
        <v>49</v>
      </c>
    </row>
    <row r="5" spans="1:14" ht="18.75" x14ac:dyDescent="0.25">
      <c r="A5" s="119"/>
      <c r="B5" s="21" t="s">
        <v>9</v>
      </c>
      <c r="C5" s="21" t="s">
        <v>9</v>
      </c>
      <c r="D5" s="21" t="s">
        <v>9</v>
      </c>
      <c r="E5" s="21" t="s">
        <v>9</v>
      </c>
      <c r="F5" s="21" t="s">
        <v>9</v>
      </c>
      <c r="G5" s="21" t="s">
        <v>9</v>
      </c>
      <c r="H5" s="21" t="s">
        <v>9</v>
      </c>
      <c r="I5" s="121"/>
      <c r="J5" s="76"/>
      <c r="K5" s="115"/>
    </row>
    <row r="6" spans="1:14" ht="15.75" x14ac:dyDescent="0.25">
      <c r="A6" s="11" t="s">
        <v>11</v>
      </c>
      <c r="B6" s="12">
        <v>307850</v>
      </c>
      <c r="C6" s="12">
        <v>22440</v>
      </c>
      <c r="D6" s="12">
        <v>131850</v>
      </c>
      <c r="E6" s="12">
        <v>5060</v>
      </c>
      <c r="F6" s="13">
        <v>1990</v>
      </c>
      <c r="G6" s="42">
        <v>110140</v>
      </c>
      <c r="H6" s="14">
        <f t="shared" ref="H6:H35" si="0">SUM(B6:G6)</f>
        <v>579330</v>
      </c>
      <c r="I6" s="14">
        <v>92</v>
      </c>
      <c r="J6" s="14">
        <v>45</v>
      </c>
      <c r="K6" s="12">
        <v>51150</v>
      </c>
      <c r="M6" s="27"/>
      <c r="N6" s="27"/>
    </row>
    <row r="7" spans="1:14" ht="15.75" x14ac:dyDescent="0.25">
      <c r="A7" s="11" t="s">
        <v>12</v>
      </c>
      <c r="B7" s="12">
        <v>217990</v>
      </c>
      <c r="C7" s="12">
        <v>15740</v>
      </c>
      <c r="D7" s="12">
        <v>121060</v>
      </c>
      <c r="E7" s="12">
        <v>12310</v>
      </c>
      <c r="F7" s="14">
        <v>9160</v>
      </c>
      <c r="G7" s="42">
        <v>116660</v>
      </c>
      <c r="H7" s="14">
        <f t="shared" si="0"/>
        <v>492920</v>
      </c>
      <c r="I7" s="14">
        <v>86</v>
      </c>
      <c r="J7" s="14">
        <v>32</v>
      </c>
      <c r="K7" s="12">
        <v>113860</v>
      </c>
      <c r="M7" s="27"/>
      <c r="N7" s="27"/>
    </row>
    <row r="8" spans="1:14" ht="15.75" x14ac:dyDescent="0.25">
      <c r="A8" s="11" t="s">
        <v>13</v>
      </c>
      <c r="B8" s="12">
        <v>225490</v>
      </c>
      <c r="C8" s="12">
        <v>7370</v>
      </c>
      <c r="D8" s="12">
        <v>0</v>
      </c>
      <c r="E8" s="12">
        <v>3170</v>
      </c>
      <c r="F8" s="14">
        <v>6630</v>
      </c>
      <c r="G8" s="14">
        <v>0</v>
      </c>
      <c r="H8" s="14">
        <f t="shared" si="0"/>
        <v>242660</v>
      </c>
      <c r="I8" s="14">
        <v>36</v>
      </c>
      <c r="J8" s="14">
        <v>33</v>
      </c>
      <c r="K8" s="12">
        <v>0</v>
      </c>
      <c r="M8" s="27"/>
      <c r="N8" s="27"/>
    </row>
    <row r="9" spans="1:14" ht="15.75" x14ac:dyDescent="0.25">
      <c r="A9" s="11" t="s">
        <v>14</v>
      </c>
      <c r="B9" s="15">
        <v>226100</v>
      </c>
      <c r="C9" s="15">
        <v>12010</v>
      </c>
      <c r="D9" s="15">
        <v>98600</v>
      </c>
      <c r="E9" s="40">
        <v>8100</v>
      </c>
      <c r="F9" s="16">
        <v>0</v>
      </c>
      <c r="G9" s="16">
        <v>0</v>
      </c>
      <c r="H9" s="14">
        <f t="shared" si="0"/>
        <v>344810</v>
      </c>
      <c r="I9" s="14">
        <v>63</v>
      </c>
      <c r="J9" s="14">
        <v>34</v>
      </c>
      <c r="K9" s="15">
        <v>141290</v>
      </c>
      <c r="M9" s="27"/>
      <c r="N9" s="27"/>
    </row>
    <row r="10" spans="1:14" ht="15.75" x14ac:dyDescent="0.25">
      <c r="A10" s="11" t="s">
        <v>15</v>
      </c>
      <c r="B10" s="15">
        <v>244810</v>
      </c>
      <c r="C10" s="15">
        <v>8770</v>
      </c>
      <c r="D10" s="15">
        <v>62900</v>
      </c>
      <c r="E10" s="15">
        <v>4020</v>
      </c>
      <c r="F10" s="16">
        <v>3490</v>
      </c>
      <c r="G10" s="16">
        <v>0</v>
      </c>
      <c r="H10" s="14">
        <f t="shared" si="0"/>
        <v>323990</v>
      </c>
      <c r="I10" s="14">
        <v>54</v>
      </c>
      <c r="J10" s="14">
        <v>37</v>
      </c>
      <c r="K10" s="15">
        <v>40870</v>
      </c>
      <c r="M10" s="27"/>
      <c r="N10" s="27"/>
    </row>
    <row r="11" spans="1:14" ht="15.75" x14ac:dyDescent="0.25">
      <c r="A11" s="11" t="s">
        <v>16</v>
      </c>
      <c r="B11" s="15">
        <v>60280</v>
      </c>
      <c r="C11" s="15">
        <v>8100</v>
      </c>
      <c r="D11" s="15">
        <v>0</v>
      </c>
      <c r="E11" s="15">
        <v>0</v>
      </c>
      <c r="F11" s="16">
        <v>0</v>
      </c>
      <c r="G11" s="16">
        <v>0</v>
      </c>
      <c r="H11" s="14">
        <f t="shared" si="0"/>
        <v>68380</v>
      </c>
      <c r="I11" s="14">
        <v>9</v>
      </c>
      <c r="J11" s="14">
        <v>9</v>
      </c>
      <c r="K11" s="15">
        <v>0</v>
      </c>
      <c r="M11" s="27"/>
      <c r="N11" s="27"/>
    </row>
    <row r="12" spans="1:14" ht="15.75" x14ac:dyDescent="0.25">
      <c r="A12" s="11" t="s">
        <v>17</v>
      </c>
      <c r="B12" s="15">
        <v>223290</v>
      </c>
      <c r="C12" s="15">
        <v>22010</v>
      </c>
      <c r="D12" s="15">
        <v>91270</v>
      </c>
      <c r="E12" s="15">
        <v>9100</v>
      </c>
      <c r="F12" s="16">
        <v>1570</v>
      </c>
      <c r="G12" s="16">
        <v>94550</v>
      </c>
      <c r="H12" s="14">
        <f t="shared" si="0"/>
        <v>441790</v>
      </c>
      <c r="I12" s="14">
        <v>78</v>
      </c>
      <c r="J12" s="14">
        <v>33</v>
      </c>
      <c r="K12" s="15">
        <v>99100</v>
      </c>
      <c r="M12" s="27"/>
      <c r="N12" s="27"/>
    </row>
    <row r="13" spans="1:14" ht="15.75" x14ac:dyDescent="0.25">
      <c r="A13" s="11" t="s">
        <v>18</v>
      </c>
      <c r="B13" s="15">
        <v>323200</v>
      </c>
      <c r="C13" s="15">
        <v>19650</v>
      </c>
      <c r="D13" s="15">
        <v>147520</v>
      </c>
      <c r="E13" s="15">
        <v>6650</v>
      </c>
      <c r="F13" s="16">
        <v>2070</v>
      </c>
      <c r="G13" s="16">
        <v>86260</v>
      </c>
      <c r="H13" s="14">
        <f t="shared" si="0"/>
        <v>585350</v>
      </c>
      <c r="I13" s="14">
        <v>89</v>
      </c>
      <c r="J13" s="14">
        <v>46</v>
      </c>
      <c r="K13" s="15">
        <v>71450</v>
      </c>
      <c r="M13" s="27"/>
      <c r="N13" s="27"/>
    </row>
    <row r="14" spans="1:14" ht="15.75" x14ac:dyDescent="0.25">
      <c r="A14" s="11" t="s">
        <v>19</v>
      </c>
      <c r="B14" s="15">
        <v>174090</v>
      </c>
      <c r="C14" s="15">
        <v>15100</v>
      </c>
      <c r="D14" s="40">
        <v>70210</v>
      </c>
      <c r="E14" s="40">
        <v>4570</v>
      </c>
      <c r="F14" s="16">
        <v>0</v>
      </c>
      <c r="G14" s="16">
        <v>90210</v>
      </c>
      <c r="H14" s="14">
        <f t="shared" si="0"/>
        <v>354180</v>
      </c>
      <c r="I14" s="14">
        <v>55</v>
      </c>
      <c r="J14" s="14">
        <v>26</v>
      </c>
      <c r="K14" s="15">
        <v>73360</v>
      </c>
      <c r="M14" s="27"/>
      <c r="N14" s="27"/>
    </row>
    <row r="15" spans="1:14" ht="15.75" x14ac:dyDescent="0.25">
      <c r="A15" s="11" t="s">
        <v>20</v>
      </c>
      <c r="B15" s="15"/>
      <c r="C15" s="15"/>
      <c r="D15" s="15"/>
      <c r="E15" s="40"/>
      <c r="F15" s="16"/>
      <c r="G15" s="16"/>
      <c r="H15" s="14">
        <f t="shared" si="0"/>
        <v>0</v>
      </c>
      <c r="I15" s="14"/>
      <c r="J15" s="14"/>
      <c r="K15" s="15"/>
      <c r="M15" s="27"/>
      <c r="N15" s="27"/>
    </row>
    <row r="16" spans="1:14" ht="15.75" x14ac:dyDescent="0.25">
      <c r="A16" s="11" t="s">
        <v>21</v>
      </c>
      <c r="B16" s="15"/>
      <c r="C16" s="15"/>
      <c r="D16" s="15"/>
      <c r="E16" s="40"/>
      <c r="F16" s="16"/>
      <c r="G16" s="16"/>
      <c r="H16" s="14">
        <f t="shared" si="0"/>
        <v>0</v>
      </c>
      <c r="I16" s="14"/>
      <c r="J16" s="14"/>
      <c r="K16" s="15"/>
      <c r="M16" s="27"/>
      <c r="N16" s="27"/>
    </row>
    <row r="17" spans="1:14" ht="15.75" x14ac:dyDescent="0.25">
      <c r="A17" s="11" t="s">
        <v>22</v>
      </c>
      <c r="B17" s="15"/>
      <c r="C17" s="15"/>
      <c r="D17" s="40"/>
      <c r="E17" s="15"/>
      <c r="F17" s="16"/>
      <c r="G17" s="16"/>
      <c r="H17" s="14">
        <f t="shared" si="0"/>
        <v>0</v>
      </c>
      <c r="I17" s="14"/>
      <c r="J17" s="14"/>
      <c r="K17" s="15"/>
      <c r="M17" s="27"/>
      <c r="N17" s="27"/>
    </row>
    <row r="18" spans="1:14" ht="15.75" x14ac:dyDescent="0.25">
      <c r="A18" s="17">
        <v>13</v>
      </c>
      <c r="B18" s="74"/>
      <c r="C18" s="15"/>
      <c r="D18" s="15"/>
      <c r="E18" s="15"/>
      <c r="F18" s="16"/>
      <c r="G18" s="16"/>
      <c r="H18" s="14">
        <f t="shared" si="0"/>
        <v>0</v>
      </c>
      <c r="I18" s="14"/>
      <c r="J18" s="14"/>
      <c r="K18" s="15"/>
      <c r="M18" s="27"/>
      <c r="N18" s="27"/>
    </row>
    <row r="19" spans="1:14" ht="15.75" x14ac:dyDescent="0.25">
      <c r="A19" s="11" t="s">
        <v>24</v>
      </c>
      <c r="B19" s="15"/>
      <c r="C19" s="15"/>
      <c r="D19" s="15"/>
      <c r="E19" s="15"/>
      <c r="F19" s="16"/>
      <c r="G19" s="16"/>
      <c r="H19" s="14">
        <f t="shared" si="0"/>
        <v>0</v>
      </c>
      <c r="I19" s="14"/>
      <c r="J19" s="14"/>
      <c r="K19" s="15"/>
      <c r="M19" s="27"/>
      <c r="N19" s="27"/>
    </row>
    <row r="20" spans="1:14" ht="15.75" x14ac:dyDescent="0.25">
      <c r="A20" s="11" t="s">
        <v>25</v>
      </c>
      <c r="B20" s="15"/>
      <c r="C20" s="15"/>
      <c r="D20" s="15"/>
      <c r="E20" s="15"/>
      <c r="F20" s="16"/>
      <c r="G20" s="16"/>
      <c r="H20" s="14">
        <f t="shared" si="0"/>
        <v>0</v>
      </c>
      <c r="I20" s="14"/>
      <c r="J20" s="14"/>
      <c r="K20" s="15"/>
      <c r="M20" s="27"/>
      <c r="N20" s="27"/>
    </row>
    <row r="21" spans="1:14" ht="15.75" x14ac:dyDescent="0.25">
      <c r="A21" s="11" t="s">
        <v>26</v>
      </c>
      <c r="B21" s="15"/>
      <c r="C21" s="15"/>
      <c r="D21" s="15"/>
      <c r="E21" s="15"/>
      <c r="F21" s="16"/>
      <c r="G21" s="16"/>
      <c r="H21" s="14">
        <f t="shared" si="0"/>
        <v>0</v>
      </c>
      <c r="I21" s="18"/>
      <c r="J21" s="14"/>
      <c r="K21" s="15"/>
      <c r="M21" s="27"/>
      <c r="N21" s="27"/>
    </row>
    <row r="22" spans="1:14" ht="15.75" x14ac:dyDescent="0.25">
      <c r="A22" s="11" t="s">
        <v>27</v>
      </c>
      <c r="B22" s="15"/>
      <c r="C22" s="15"/>
      <c r="D22" s="15"/>
      <c r="E22" s="15"/>
      <c r="F22" s="16"/>
      <c r="G22" s="41"/>
      <c r="H22" s="14">
        <f t="shared" si="0"/>
        <v>0</v>
      </c>
      <c r="I22" s="14"/>
      <c r="J22" s="14"/>
      <c r="K22" s="15"/>
      <c r="M22" s="27"/>
      <c r="N22" s="27"/>
    </row>
    <row r="23" spans="1:14" ht="15.75" x14ac:dyDescent="0.25">
      <c r="A23" s="11" t="s">
        <v>28</v>
      </c>
      <c r="B23" s="15"/>
      <c r="C23" s="15"/>
      <c r="D23" s="15"/>
      <c r="E23" s="15"/>
      <c r="F23" s="16"/>
      <c r="G23" s="16"/>
      <c r="H23" s="14">
        <f t="shared" si="0"/>
        <v>0</v>
      </c>
      <c r="I23" s="14"/>
      <c r="J23" s="18"/>
      <c r="K23" s="15"/>
      <c r="M23" s="27"/>
      <c r="N23" s="27"/>
    </row>
    <row r="24" spans="1:14" ht="15.75" x14ac:dyDescent="0.25">
      <c r="A24" s="11" t="s">
        <v>29</v>
      </c>
      <c r="B24" s="15"/>
      <c r="C24" s="15"/>
      <c r="D24" s="15"/>
      <c r="E24" s="15"/>
      <c r="F24" s="16"/>
      <c r="G24" s="16"/>
      <c r="H24" s="14">
        <f t="shared" si="0"/>
        <v>0</v>
      </c>
      <c r="I24" s="14"/>
      <c r="J24" s="18"/>
      <c r="K24" s="15"/>
      <c r="M24" s="27"/>
      <c r="N24" s="27"/>
    </row>
    <row r="25" spans="1:14" ht="15.75" x14ac:dyDescent="0.25">
      <c r="A25" s="11" t="s">
        <v>30</v>
      </c>
      <c r="B25" s="15"/>
      <c r="C25" s="15"/>
      <c r="D25" s="15"/>
      <c r="E25" s="15"/>
      <c r="F25" s="16"/>
      <c r="G25" s="16"/>
      <c r="H25" s="14">
        <f t="shared" si="0"/>
        <v>0</v>
      </c>
      <c r="I25" s="18"/>
      <c r="J25" s="18"/>
      <c r="K25" s="40"/>
      <c r="M25" s="27"/>
      <c r="N25" s="27"/>
    </row>
    <row r="26" spans="1:14" ht="15.75" x14ac:dyDescent="0.25">
      <c r="A26" s="11" t="s">
        <v>31</v>
      </c>
      <c r="B26" s="15"/>
      <c r="C26" s="15"/>
      <c r="D26" s="15"/>
      <c r="E26" s="15"/>
      <c r="F26" s="16"/>
      <c r="G26" s="16"/>
      <c r="H26" s="14">
        <f t="shared" si="0"/>
        <v>0</v>
      </c>
      <c r="I26" s="18"/>
      <c r="J26" s="18"/>
      <c r="K26" s="15"/>
      <c r="M26" s="27"/>
      <c r="N26" s="27"/>
    </row>
    <row r="27" spans="1:14" ht="15.75" x14ac:dyDescent="0.25">
      <c r="A27" s="11" t="s">
        <v>32</v>
      </c>
      <c r="B27" s="15"/>
      <c r="C27" s="15"/>
      <c r="D27" s="15"/>
      <c r="E27" s="15"/>
      <c r="F27" s="16"/>
      <c r="G27" s="16"/>
      <c r="H27" s="14">
        <f t="shared" si="0"/>
        <v>0</v>
      </c>
      <c r="I27" s="18"/>
      <c r="J27" s="18"/>
      <c r="K27" s="15"/>
      <c r="M27" s="27"/>
      <c r="N27" s="27"/>
    </row>
    <row r="28" spans="1:14" ht="15.75" x14ac:dyDescent="0.25">
      <c r="A28" s="11" t="s">
        <v>33</v>
      </c>
      <c r="B28" s="15"/>
      <c r="C28" s="15"/>
      <c r="D28" s="15"/>
      <c r="E28" s="15"/>
      <c r="F28" s="16"/>
      <c r="G28" s="16"/>
      <c r="H28" s="14">
        <f t="shared" si="0"/>
        <v>0</v>
      </c>
      <c r="I28" s="18"/>
      <c r="J28" s="18"/>
      <c r="K28" s="18"/>
      <c r="M28" s="27"/>
      <c r="N28" s="27"/>
    </row>
    <row r="29" spans="1:14" ht="15.75" x14ac:dyDescent="0.25">
      <c r="A29" s="11" t="s">
        <v>34</v>
      </c>
      <c r="B29" s="15"/>
      <c r="C29" s="15"/>
      <c r="D29" s="15"/>
      <c r="E29" s="15"/>
      <c r="F29" s="16"/>
      <c r="G29" s="41"/>
      <c r="H29" s="14">
        <f t="shared" si="0"/>
        <v>0</v>
      </c>
      <c r="I29" s="18"/>
      <c r="J29" s="18"/>
      <c r="K29" s="75"/>
      <c r="M29" s="27"/>
      <c r="N29" s="27"/>
    </row>
    <row r="30" spans="1:14" ht="15.75" x14ac:dyDescent="0.25">
      <c r="A30" s="11" t="s">
        <v>35</v>
      </c>
      <c r="B30" s="15"/>
      <c r="C30" s="15"/>
      <c r="D30" s="40"/>
      <c r="E30" s="15"/>
      <c r="F30" s="16"/>
      <c r="G30" s="41"/>
      <c r="H30" s="14">
        <f t="shared" si="0"/>
        <v>0</v>
      </c>
      <c r="I30" s="18"/>
      <c r="J30" s="18"/>
      <c r="K30" s="18"/>
      <c r="M30" s="27"/>
      <c r="N30" s="27"/>
    </row>
    <row r="31" spans="1:14" ht="15.75" x14ac:dyDescent="0.25">
      <c r="A31" s="11" t="s">
        <v>36</v>
      </c>
      <c r="B31" s="40"/>
      <c r="C31" s="15"/>
      <c r="D31" s="15"/>
      <c r="E31" s="15"/>
      <c r="F31" s="16"/>
      <c r="G31" s="16"/>
      <c r="H31" s="14">
        <f t="shared" si="0"/>
        <v>0</v>
      </c>
      <c r="I31" s="18"/>
      <c r="J31" s="18"/>
      <c r="K31" s="75"/>
      <c r="M31" s="27"/>
      <c r="N31" s="27"/>
    </row>
    <row r="32" spans="1:14" ht="15.75" x14ac:dyDescent="0.25">
      <c r="A32" s="11" t="s">
        <v>37</v>
      </c>
      <c r="B32" s="15"/>
      <c r="C32" s="15"/>
      <c r="D32" s="15"/>
      <c r="E32" s="15"/>
      <c r="F32" s="16"/>
      <c r="G32" s="16"/>
      <c r="H32" s="14">
        <f t="shared" si="0"/>
        <v>0</v>
      </c>
      <c r="I32" s="18"/>
      <c r="J32" s="18"/>
      <c r="K32" s="18"/>
      <c r="M32" s="27"/>
      <c r="N32" s="27"/>
    </row>
    <row r="33" spans="1:14" ht="15.75" x14ac:dyDescent="0.25">
      <c r="A33" s="11" t="s">
        <v>38</v>
      </c>
      <c r="B33" s="15"/>
      <c r="C33" s="15"/>
      <c r="D33" s="15"/>
      <c r="E33" s="15"/>
      <c r="F33" s="16"/>
      <c r="G33" s="16"/>
      <c r="H33" s="14">
        <f t="shared" si="0"/>
        <v>0</v>
      </c>
      <c r="I33" s="18"/>
      <c r="J33" s="18"/>
      <c r="K33" s="75"/>
      <c r="M33" s="27"/>
      <c r="N33" s="27"/>
    </row>
    <row r="34" spans="1:14" ht="15.75" x14ac:dyDescent="0.25">
      <c r="A34" s="11" t="s">
        <v>39</v>
      </c>
      <c r="B34" s="15"/>
      <c r="C34" s="15"/>
      <c r="D34" s="15"/>
      <c r="E34" s="15"/>
      <c r="F34" s="16"/>
      <c r="G34" s="16"/>
      <c r="H34" s="14">
        <f t="shared" si="0"/>
        <v>0</v>
      </c>
      <c r="I34" s="18"/>
      <c r="J34" s="18"/>
      <c r="K34" s="18"/>
      <c r="M34" s="27"/>
      <c r="N34" s="27"/>
    </row>
    <row r="35" spans="1:14" ht="15.75" x14ac:dyDescent="0.25">
      <c r="A35" s="11" t="s">
        <v>40</v>
      </c>
      <c r="B35" s="15"/>
      <c r="C35" s="15"/>
      <c r="D35" s="15"/>
      <c r="E35" s="15"/>
      <c r="F35" s="16"/>
      <c r="G35" s="16"/>
      <c r="H35" s="14">
        <f t="shared" si="0"/>
        <v>0</v>
      </c>
      <c r="I35" s="18"/>
      <c r="J35" s="18"/>
      <c r="K35" s="18"/>
      <c r="M35" s="27"/>
      <c r="N35" s="27"/>
    </row>
    <row r="36" spans="1:14" ht="15.75" x14ac:dyDescent="0.25">
      <c r="A36" s="9" t="s">
        <v>44</v>
      </c>
      <c r="B36" s="10">
        <f t="shared" ref="B36:K36" si="1">SUM(B6:B35)</f>
        <v>2003100</v>
      </c>
      <c r="C36" s="10">
        <f t="shared" si="1"/>
        <v>131190</v>
      </c>
      <c r="D36" s="10">
        <f t="shared" si="1"/>
        <v>723410</v>
      </c>
      <c r="E36" s="10">
        <f t="shared" si="1"/>
        <v>52980</v>
      </c>
      <c r="F36" s="10">
        <f t="shared" si="1"/>
        <v>24910</v>
      </c>
      <c r="G36" s="10">
        <f t="shared" si="1"/>
        <v>497820</v>
      </c>
      <c r="H36" s="10">
        <f t="shared" si="1"/>
        <v>3433410</v>
      </c>
      <c r="I36" s="10">
        <f t="shared" si="1"/>
        <v>562</v>
      </c>
      <c r="J36" s="10">
        <f t="shared" si="1"/>
        <v>295</v>
      </c>
      <c r="K36" s="10">
        <f t="shared" si="1"/>
        <v>591080</v>
      </c>
      <c r="M36" s="27"/>
      <c r="N36" s="27"/>
    </row>
    <row r="37" spans="1:14" ht="15.75" x14ac:dyDescent="0.25">
      <c r="M37" s="27"/>
      <c r="N37" s="27"/>
    </row>
    <row r="38" spans="1:14" ht="15.75" x14ac:dyDescent="0.25">
      <c r="M38" s="27"/>
      <c r="N38" s="27"/>
    </row>
    <row r="39" spans="1:14" ht="15.75" x14ac:dyDescent="0.25">
      <c r="B39" s="98" t="s">
        <v>60</v>
      </c>
      <c r="C39" s="99"/>
      <c r="D39" s="99"/>
      <c r="E39" s="99"/>
      <c r="F39" s="100"/>
      <c r="M39" s="27"/>
      <c r="N39" s="27"/>
    </row>
    <row r="40" spans="1:14" ht="15.75" x14ac:dyDescent="0.25">
      <c r="B40" s="22"/>
      <c r="C40" s="29" t="s">
        <v>61</v>
      </c>
      <c r="D40" s="33">
        <f>6671.7*58.02</f>
        <v>387092.03399999999</v>
      </c>
      <c r="E40" s="29"/>
      <c r="F40" s="29" t="s">
        <v>55</v>
      </c>
      <c r="M40" s="27"/>
      <c r="N40" s="27"/>
    </row>
    <row r="41" spans="1:14" ht="15.75" x14ac:dyDescent="0.25">
      <c r="B41" s="22"/>
      <c r="C41" s="29" t="s">
        <v>62</v>
      </c>
      <c r="D41" s="33">
        <f>497.1*58.02</f>
        <v>28841.742000000002</v>
      </c>
      <c r="E41" s="29" t="s">
        <v>59</v>
      </c>
      <c r="F41" s="35">
        <f>D47*1%</f>
        <v>9111.5594340000007</v>
      </c>
      <c r="M41" s="27"/>
    </row>
    <row r="42" spans="1:14" ht="15.75" x14ac:dyDescent="0.25">
      <c r="B42" s="22"/>
      <c r="C42" s="29" t="s">
        <v>63</v>
      </c>
      <c r="D42" s="33">
        <f>2356.66*58.02</f>
        <v>136733.41320000001</v>
      </c>
      <c r="E42" s="29" t="s">
        <v>66</v>
      </c>
      <c r="F42" s="35">
        <f>D49*1%</f>
        <v>8655.9814623000002</v>
      </c>
      <c r="M42" s="27"/>
    </row>
    <row r="43" spans="1:14" ht="15.75" x14ac:dyDescent="0.25">
      <c r="B43" s="22"/>
      <c r="C43" s="29" t="s">
        <v>5</v>
      </c>
      <c r="D43" s="33">
        <f>75.67*58.02</f>
        <v>4390.3734000000004</v>
      </c>
      <c r="E43" s="29" t="s">
        <v>57</v>
      </c>
      <c r="F43" s="35">
        <f>D49*5%</f>
        <v>43279.907311499999</v>
      </c>
      <c r="M43" s="27"/>
    </row>
    <row r="44" spans="1:14" ht="15.75" x14ac:dyDescent="0.25">
      <c r="B44" s="22"/>
      <c r="C44" s="29" t="s">
        <v>47</v>
      </c>
      <c r="D44" s="33">
        <f>1604.33*58.02</f>
        <v>93083.226599999995</v>
      </c>
      <c r="E44" s="29" t="s">
        <v>58</v>
      </c>
      <c r="F44" s="35">
        <f>D47*1.65%</f>
        <v>15034.0730661</v>
      </c>
      <c r="M44" s="27"/>
    </row>
    <row r="45" spans="1:14" ht="15.75" x14ac:dyDescent="0.25">
      <c r="B45" s="22"/>
      <c r="C45" s="29" t="s">
        <v>64</v>
      </c>
      <c r="D45" s="33">
        <f>116.87*58.02</f>
        <v>6780.7974000000004</v>
      </c>
      <c r="E45" s="29"/>
      <c r="F45" s="34">
        <f>SUM(F41:F44)</f>
        <v>76081.521273899998</v>
      </c>
      <c r="M45" s="27"/>
    </row>
    <row r="46" spans="1:14" ht="15.75" x14ac:dyDescent="0.25">
      <c r="B46" s="22"/>
      <c r="C46" s="29" t="s">
        <v>1</v>
      </c>
      <c r="D46" s="33">
        <f>4381.84*58.02</f>
        <v>254234.35680000001</v>
      </c>
      <c r="E46" s="29"/>
      <c r="F46" s="29"/>
      <c r="M46" s="27"/>
    </row>
    <row r="47" spans="1:14" ht="15.75" x14ac:dyDescent="0.25">
      <c r="B47" s="22"/>
      <c r="C47" s="36" t="s">
        <v>2</v>
      </c>
      <c r="D47" s="34">
        <f>SUM(D40:D46)</f>
        <v>911155.94339999999</v>
      </c>
      <c r="E47" s="36" t="s">
        <v>56</v>
      </c>
      <c r="F47" s="34">
        <f>D49-F45</f>
        <v>789516.62495610001</v>
      </c>
      <c r="M47" s="27"/>
    </row>
    <row r="48" spans="1:14" ht="15.75" x14ac:dyDescent="0.25">
      <c r="B48" s="29" t="s">
        <v>54</v>
      </c>
      <c r="C48" s="37" t="s">
        <v>67</v>
      </c>
      <c r="D48" s="38">
        <f>D47*5%</f>
        <v>45557.797170000005</v>
      </c>
      <c r="E48" s="39"/>
      <c r="F48" s="39"/>
      <c r="M48" s="27"/>
    </row>
    <row r="49" spans="2:6" x14ac:dyDescent="0.25">
      <c r="B49" s="22"/>
      <c r="C49" s="36" t="s">
        <v>65</v>
      </c>
      <c r="D49" s="34">
        <f>D47-D48</f>
        <v>865598.14622999995</v>
      </c>
      <c r="E49" s="39"/>
      <c r="F49" s="39"/>
    </row>
    <row r="52" spans="2:6" x14ac:dyDescent="0.25">
      <c r="C52" s="101" t="s">
        <v>68</v>
      </c>
      <c r="D52" s="101"/>
    </row>
    <row r="53" spans="2:6" x14ac:dyDescent="0.25">
      <c r="C53" s="29" t="s">
        <v>61</v>
      </c>
      <c r="D53" s="30">
        <v>6671.7</v>
      </c>
    </row>
    <row r="54" spans="2:6" x14ac:dyDescent="0.25">
      <c r="C54" s="29" t="s">
        <v>62</v>
      </c>
      <c r="D54" s="30">
        <v>497.1</v>
      </c>
    </row>
    <row r="55" spans="2:6" x14ac:dyDescent="0.25">
      <c r="C55" s="29" t="s">
        <v>70</v>
      </c>
      <c r="D55" s="31">
        <f>SUM(D53:D54)</f>
        <v>7168.8</v>
      </c>
    </row>
    <row r="56" spans="2:6" x14ac:dyDescent="0.25">
      <c r="C56" s="32" t="s">
        <v>71</v>
      </c>
      <c r="D56" s="33">
        <f>D55*145.78</f>
        <v>1045067.664</v>
      </c>
    </row>
    <row r="57" spans="2:6" x14ac:dyDescent="0.25">
      <c r="C57" s="29" t="s">
        <v>69</v>
      </c>
      <c r="D57" s="33">
        <v>209145.49</v>
      </c>
    </row>
    <row r="58" spans="2:6" x14ac:dyDescent="0.25">
      <c r="C58" s="32" t="s">
        <v>72</v>
      </c>
      <c r="D58" s="34">
        <f>SUM(D56:D57)</f>
        <v>1254213.1540000001</v>
      </c>
    </row>
  </sheetData>
  <mergeCells count="7">
    <mergeCell ref="K4:K5"/>
    <mergeCell ref="B39:F39"/>
    <mergeCell ref="C52:D52"/>
    <mergeCell ref="A2:H2"/>
    <mergeCell ref="A3:H3"/>
    <mergeCell ref="A4:A5"/>
    <mergeCell ref="I4:I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Residuo jan 2021</vt:lpstr>
      <vt:lpstr>Residuo fev 2021</vt:lpstr>
      <vt:lpstr>Residuo Mar 2021</vt:lpstr>
      <vt:lpstr>Residuo abril 2021</vt:lpstr>
      <vt:lpstr>Residuo Maio2021</vt:lpstr>
      <vt:lpstr>Residuos junho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SEMUR</dc:creator>
  <cp:lastModifiedBy>SEMUR</cp:lastModifiedBy>
  <cp:lastPrinted>2021-06-10T18:09:44Z</cp:lastPrinted>
  <dcterms:created xsi:type="dcterms:W3CDTF">2021-01-18T12:32:50Z</dcterms:created>
  <dcterms:modified xsi:type="dcterms:W3CDTF">2021-06-10T18:21:49Z</dcterms:modified>
</cp:coreProperties>
</file>